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6FD4B917-7059-4EB5-AD08-33F1D7FBB0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u" sheetId="1" r:id="rId1"/>
    <sheet name="Produtos" sheetId="2" r:id="rId2"/>
    <sheet name="Vendedores" sheetId="3" r:id="rId3"/>
    <sheet name="Vendas" sheetId="4" r:id="rId4"/>
    <sheet name="Consultas" sheetId="5" r:id="rId5"/>
    <sheet name="Cadastros Auxiliares" sheetId="6" r:id="rId6"/>
    <sheet name="Desafio 1" sheetId="7" r:id="rId7"/>
    <sheet name="IAs" sheetId="8" r:id="rId8"/>
    <sheet name="Dados para Gráficos" sheetId="9" state="hidden" r:id="rId9"/>
    <sheet name="Dashboard" sheetId="10" state="hidden" r:id="rId10"/>
  </sheets>
  <definedNames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8" l="1"/>
  <c r="I3" i="8"/>
  <c r="J3" i="8"/>
  <c r="K3" i="8" a="1"/>
  <c r="K3" i="8" s="1"/>
  <c r="F12" i="7"/>
  <c r="F9" i="7"/>
  <c r="F6" i="7"/>
  <c r="F3" i="7"/>
  <c r="C13" i="5"/>
  <c r="C11" i="5"/>
  <c r="C10" i="5"/>
  <c r="F7" i="5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5" i="4"/>
  <c r="E6" i="4" l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5" i="4"/>
  <c r="AQ4" i="10"/>
  <c r="W4" i="10"/>
  <c r="L4" i="9"/>
  <c r="J4" i="9" s="1"/>
  <c r="K4" i="9" s="1"/>
  <c r="B4" i="9"/>
  <c r="L3" i="9"/>
  <c r="B3" i="9"/>
  <c r="L2" i="9"/>
  <c r="J3" i="9" s="1"/>
  <c r="K3" i="9" s="1"/>
  <c r="B2" i="9"/>
  <c r="D10" i="8"/>
  <c r="D6" i="8"/>
  <c r="D5" i="8"/>
  <c r="D4" i="8"/>
  <c r="D3" i="8"/>
  <c r="D7" i="8"/>
  <c r="D9" i="8"/>
  <c r="L3" i="8"/>
  <c r="D8" i="8"/>
  <c r="C12" i="5" a="1"/>
  <c r="C12" i="5" s="1"/>
  <c r="F9" i="5"/>
  <c r="C9" i="5"/>
  <c r="C8" i="5" a="1"/>
  <c r="C8" i="5" s="1"/>
  <c r="C7" i="5"/>
  <c r="I86" i="4"/>
  <c r="G86" i="4"/>
  <c r="M86" i="4" s="1"/>
  <c r="A86" i="4"/>
  <c r="B86" i="4" s="1"/>
  <c r="I85" i="4"/>
  <c r="G85" i="4"/>
  <c r="M85" i="4" s="1"/>
  <c r="B85" i="4"/>
  <c r="A85" i="4"/>
  <c r="I84" i="4"/>
  <c r="G84" i="4"/>
  <c r="M84" i="4" s="1"/>
  <c r="A84" i="4"/>
  <c r="B84" i="4" s="1"/>
  <c r="I83" i="4"/>
  <c r="G83" i="4"/>
  <c r="M83" i="4" s="1"/>
  <c r="B83" i="4"/>
  <c r="A83" i="4"/>
  <c r="L82" i="4"/>
  <c r="I82" i="4"/>
  <c r="G82" i="4"/>
  <c r="M82" i="4" s="1"/>
  <c r="A82" i="4"/>
  <c r="B82" i="4" s="1"/>
  <c r="I81" i="4"/>
  <c r="G81" i="4"/>
  <c r="M81" i="4" s="1"/>
  <c r="B81" i="4"/>
  <c r="A81" i="4"/>
  <c r="I80" i="4"/>
  <c r="G80" i="4"/>
  <c r="M80" i="4" s="1"/>
  <c r="A80" i="4"/>
  <c r="B80" i="4" s="1"/>
  <c r="I79" i="4"/>
  <c r="G79" i="4"/>
  <c r="M79" i="4" s="1"/>
  <c r="B79" i="4"/>
  <c r="A79" i="4"/>
  <c r="M78" i="4"/>
  <c r="L78" i="4"/>
  <c r="I78" i="4"/>
  <c r="G78" i="4"/>
  <c r="A78" i="4"/>
  <c r="B78" i="4" s="1"/>
  <c r="I77" i="4"/>
  <c r="G77" i="4"/>
  <c r="M77" i="4" s="1"/>
  <c r="B77" i="4"/>
  <c r="A77" i="4"/>
  <c r="M76" i="4"/>
  <c r="I76" i="4"/>
  <c r="G76" i="4"/>
  <c r="A76" i="4"/>
  <c r="B76" i="4" s="1"/>
  <c r="M75" i="4"/>
  <c r="I75" i="4"/>
  <c r="G75" i="4"/>
  <c r="B75" i="4"/>
  <c r="A75" i="4"/>
  <c r="I74" i="4"/>
  <c r="G74" i="4"/>
  <c r="M74" i="4" s="1"/>
  <c r="A74" i="4"/>
  <c r="B74" i="4" s="1"/>
  <c r="I73" i="4"/>
  <c r="G73" i="4"/>
  <c r="M73" i="4" s="1"/>
  <c r="B73" i="4"/>
  <c r="A73" i="4"/>
  <c r="I72" i="4"/>
  <c r="G72" i="4"/>
  <c r="M72" i="4" s="1"/>
  <c r="A72" i="4"/>
  <c r="B72" i="4" s="1"/>
  <c r="M71" i="4"/>
  <c r="I71" i="4"/>
  <c r="G71" i="4"/>
  <c r="A71" i="4"/>
  <c r="B71" i="4" s="1"/>
  <c r="M70" i="4"/>
  <c r="I70" i="4"/>
  <c r="G70" i="4"/>
  <c r="B70" i="4"/>
  <c r="A70" i="4"/>
  <c r="I69" i="4"/>
  <c r="G69" i="4"/>
  <c r="M69" i="4" s="1"/>
  <c r="B69" i="4"/>
  <c r="A69" i="4"/>
  <c r="M68" i="4"/>
  <c r="I68" i="4"/>
  <c r="G68" i="4"/>
  <c r="A68" i="4"/>
  <c r="B68" i="4" s="1"/>
  <c r="I67" i="4"/>
  <c r="G67" i="4"/>
  <c r="M67" i="4" s="1"/>
  <c r="A67" i="4"/>
  <c r="B67" i="4" s="1"/>
  <c r="M66" i="4"/>
  <c r="I66" i="4"/>
  <c r="G66" i="4"/>
  <c r="A66" i="4"/>
  <c r="B66" i="4" s="1"/>
  <c r="I65" i="4"/>
  <c r="G65" i="4"/>
  <c r="M65" i="4" s="1"/>
  <c r="B65" i="4"/>
  <c r="A65" i="4"/>
  <c r="M64" i="4"/>
  <c r="I64" i="4"/>
  <c r="G64" i="4"/>
  <c r="A64" i="4"/>
  <c r="B64" i="4" s="1"/>
  <c r="M63" i="4"/>
  <c r="I63" i="4"/>
  <c r="G63" i="4"/>
  <c r="A63" i="4"/>
  <c r="B63" i="4" s="1"/>
  <c r="I62" i="4"/>
  <c r="G62" i="4"/>
  <c r="M62" i="4" s="1"/>
  <c r="A62" i="4"/>
  <c r="B62" i="4" s="1"/>
  <c r="I61" i="4"/>
  <c r="G61" i="4"/>
  <c r="M61" i="4" s="1"/>
  <c r="B61" i="4"/>
  <c r="A61" i="4"/>
  <c r="M60" i="4"/>
  <c r="I60" i="4"/>
  <c r="G60" i="4"/>
  <c r="A60" i="4"/>
  <c r="B60" i="4" s="1"/>
  <c r="M59" i="4"/>
  <c r="I59" i="4"/>
  <c r="G59" i="4"/>
  <c r="B59" i="4"/>
  <c r="A59" i="4"/>
  <c r="I58" i="4"/>
  <c r="G58" i="4"/>
  <c r="M58" i="4" s="1"/>
  <c r="A58" i="4"/>
  <c r="B58" i="4" s="1"/>
  <c r="I57" i="4"/>
  <c r="G57" i="4"/>
  <c r="M57" i="4" s="1"/>
  <c r="B57" i="4"/>
  <c r="A57" i="4"/>
  <c r="I56" i="4"/>
  <c r="G56" i="4"/>
  <c r="M56" i="4" s="1"/>
  <c r="A56" i="4"/>
  <c r="B56" i="4" s="1"/>
  <c r="M55" i="4"/>
  <c r="I55" i="4"/>
  <c r="G55" i="4"/>
  <c r="A55" i="4"/>
  <c r="B55" i="4" s="1"/>
  <c r="M54" i="4"/>
  <c r="I54" i="4"/>
  <c r="G54" i="4"/>
  <c r="B54" i="4"/>
  <c r="A54" i="4"/>
  <c r="I53" i="4"/>
  <c r="G53" i="4"/>
  <c r="M53" i="4" s="1"/>
  <c r="B53" i="4"/>
  <c r="A53" i="4"/>
  <c r="M52" i="4"/>
  <c r="I52" i="4"/>
  <c r="G52" i="4"/>
  <c r="A52" i="4"/>
  <c r="B52" i="4" s="1"/>
  <c r="I51" i="4"/>
  <c r="G51" i="4"/>
  <c r="M51" i="4" s="1"/>
  <c r="A51" i="4"/>
  <c r="B51" i="4" s="1"/>
  <c r="M50" i="4"/>
  <c r="I50" i="4"/>
  <c r="G50" i="4"/>
  <c r="A50" i="4"/>
  <c r="B50" i="4" s="1"/>
  <c r="I49" i="4"/>
  <c r="G49" i="4"/>
  <c r="M49" i="4" s="1"/>
  <c r="B49" i="4"/>
  <c r="A49" i="4"/>
  <c r="M48" i="4"/>
  <c r="L48" i="4"/>
  <c r="I48" i="4"/>
  <c r="G48" i="4"/>
  <c r="A48" i="4"/>
  <c r="B48" i="4" s="1"/>
  <c r="M47" i="4"/>
  <c r="I47" i="4"/>
  <c r="G47" i="4"/>
  <c r="A47" i="4"/>
  <c r="B47" i="4" s="1"/>
  <c r="I46" i="4"/>
  <c r="G46" i="4"/>
  <c r="M46" i="4" s="1"/>
  <c r="A46" i="4"/>
  <c r="B46" i="4" s="1"/>
  <c r="I45" i="4"/>
  <c r="G45" i="4"/>
  <c r="M45" i="4" s="1"/>
  <c r="B45" i="4"/>
  <c r="A45" i="4"/>
  <c r="M44" i="4"/>
  <c r="I44" i="4"/>
  <c r="G44" i="4"/>
  <c r="A44" i="4"/>
  <c r="B44" i="4" s="1"/>
  <c r="M43" i="4"/>
  <c r="I43" i="4"/>
  <c r="G43" i="4"/>
  <c r="B43" i="4"/>
  <c r="A43" i="4"/>
  <c r="I42" i="4"/>
  <c r="G42" i="4"/>
  <c r="M42" i="4" s="1"/>
  <c r="A42" i="4"/>
  <c r="B42" i="4" s="1"/>
  <c r="I41" i="4"/>
  <c r="G41" i="4"/>
  <c r="M41" i="4" s="1"/>
  <c r="B41" i="4"/>
  <c r="A41" i="4"/>
  <c r="I40" i="4"/>
  <c r="G40" i="4"/>
  <c r="M40" i="4" s="1"/>
  <c r="A40" i="4"/>
  <c r="B40" i="4" s="1"/>
  <c r="I39" i="4"/>
  <c r="G39" i="4"/>
  <c r="M39" i="4" s="1"/>
  <c r="B39" i="4"/>
  <c r="A39" i="4"/>
  <c r="I38" i="4"/>
  <c r="G38" i="4"/>
  <c r="M38" i="4" s="1"/>
  <c r="A38" i="4"/>
  <c r="B38" i="4" s="1"/>
  <c r="I37" i="4"/>
  <c r="G37" i="4"/>
  <c r="M37" i="4" s="1"/>
  <c r="A37" i="4"/>
  <c r="B37" i="4" s="1"/>
  <c r="I36" i="4"/>
  <c r="G36" i="4"/>
  <c r="M36" i="4" s="1"/>
  <c r="A36" i="4"/>
  <c r="B36" i="4" s="1"/>
  <c r="I35" i="4"/>
  <c r="G35" i="4"/>
  <c r="M35" i="4" s="1"/>
  <c r="B35" i="4"/>
  <c r="A35" i="4"/>
  <c r="I34" i="4"/>
  <c r="G34" i="4"/>
  <c r="M34" i="4" s="1"/>
  <c r="A34" i="4"/>
  <c r="B34" i="4" s="1"/>
  <c r="I33" i="4"/>
  <c r="G33" i="4"/>
  <c r="M33" i="4" s="1"/>
  <c r="A33" i="4"/>
  <c r="B33" i="4" s="1"/>
  <c r="I32" i="4"/>
  <c r="G32" i="4"/>
  <c r="M32" i="4" s="1"/>
  <c r="A32" i="4"/>
  <c r="B32" i="4" s="1"/>
  <c r="I31" i="4"/>
  <c r="G31" i="4"/>
  <c r="M31" i="4" s="1"/>
  <c r="B31" i="4"/>
  <c r="A31" i="4"/>
  <c r="I30" i="4"/>
  <c r="G30" i="4"/>
  <c r="M30" i="4" s="1"/>
  <c r="A30" i="4"/>
  <c r="B30" i="4" s="1"/>
  <c r="M29" i="4"/>
  <c r="I29" i="4"/>
  <c r="G29" i="4"/>
  <c r="A29" i="4"/>
  <c r="B29" i="4" s="1"/>
  <c r="I28" i="4"/>
  <c r="G28" i="4"/>
  <c r="M28" i="4" s="1"/>
  <c r="A28" i="4"/>
  <c r="B28" i="4" s="1"/>
  <c r="I27" i="4"/>
  <c r="G27" i="4"/>
  <c r="M27" i="4" s="1"/>
  <c r="B27" i="4"/>
  <c r="A27" i="4"/>
  <c r="I26" i="4"/>
  <c r="G26" i="4"/>
  <c r="M26" i="4" s="1"/>
  <c r="A26" i="4"/>
  <c r="B26" i="4" s="1"/>
  <c r="I25" i="4"/>
  <c r="G25" i="4"/>
  <c r="M25" i="4" s="1"/>
  <c r="A25" i="4"/>
  <c r="B25" i="4" s="1"/>
  <c r="I24" i="4"/>
  <c r="G24" i="4"/>
  <c r="M24" i="4" s="1"/>
  <c r="A24" i="4"/>
  <c r="B24" i="4" s="1"/>
  <c r="I23" i="4"/>
  <c r="G23" i="4"/>
  <c r="M23" i="4" s="1"/>
  <c r="B23" i="4"/>
  <c r="A23" i="4"/>
  <c r="I22" i="4"/>
  <c r="G22" i="4"/>
  <c r="M22" i="4" s="1"/>
  <c r="A22" i="4"/>
  <c r="B22" i="4" s="1"/>
  <c r="I21" i="4"/>
  <c r="G21" i="4"/>
  <c r="M21" i="4" s="1"/>
  <c r="A21" i="4"/>
  <c r="B21" i="4" s="1"/>
  <c r="I20" i="4"/>
  <c r="G20" i="4"/>
  <c r="M20" i="4" s="1"/>
  <c r="A20" i="4"/>
  <c r="B20" i="4" s="1"/>
  <c r="I19" i="4"/>
  <c r="G19" i="4"/>
  <c r="M19" i="4" s="1"/>
  <c r="B19" i="4"/>
  <c r="A19" i="4"/>
  <c r="I18" i="4"/>
  <c r="G18" i="4"/>
  <c r="M18" i="4" s="1"/>
  <c r="A18" i="4"/>
  <c r="B18" i="4" s="1"/>
  <c r="I17" i="4"/>
  <c r="G17" i="4"/>
  <c r="M17" i="4" s="1"/>
  <c r="A17" i="4"/>
  <c r="B17" i="4" s="1"/>
  <c r="M16" i="4"/>
  <c r="I16" i="4"/>
  <c r="G16" i="4"/>
  <c r="B16" i="4"/>
  <c r="A16" i="4"/>
  <c r="I15" i="4"/>
  <c r="G15" i="4"/>
  <c r="M15" i="4" s="1"/>
  <c r="B15" i="4"/>
  <c r="A15" i="4"/>
  <c r="I14" i="4"/>
  <c r="G14" i="4"/>
  <c r="M14" i="4" s="1"/>
  <c r="A14" i="4"/>
  <c r="B14" i="4" s="1"/>
  <c r="M13" i="4"/>
  <c r="I13" i="4"/>
  <c r="G13" i="4"/>
  <c r="A13" i="4"/>
  <c r="B13" i="4" s="1"/>
  <c r="M12" i="4"/>
  <c r="I12" i="4"/>
  <c r="G12" i="4"/>
  <c r="B12" i="4"/>
  <c r="A12" i="4"/>
  <c r="I11" i="4"/>
  <c r="G11" i="4"/>
  <c r="M11" i="4" s="1"/>
  <c r="F8" i="5" s="1"/>
  <c r="B11" i="4"/>
  <c r="A11" i="4"/>
  <c r="I10" i="4"/>
  <c r="G10" i="4"/>
  <c r="M10" i="4" s="1"/>
  <c r="A10" i="4"/>
  <c r="B10" i="4" s="1"/>
  <c r="M9" i="4"/>
  <c r="I9" i="4"/>
  <c r="G9" i="4"/>
  <c r="A9" i="4"/>
  <c r="B9" i="4" s="1"/>
  <c r="I8" i="4"/>
  <c r="G8" i="4"/>
  <c r="M8" i="4" s="1"/>
  <c r="A8" i="4"/>
  <c r="B8" i="4" s="1"/>
  <c r="I7" i="4"/>
  <c r="G7" i="4"/>
  <c r="M7" i="4" s="1"/>
  <c r="B7" i="4"/>
  <c r="A7" i="4"/>
  <c r="I6" i="4"/>
  <c r="G6" i="4"/>
  <c r="M6" i="4" s="1"/>
  <c r="A6" i="4"/>
  <c r="B6" i="4" s="1"/>
  <c r="I5" i="4"/>
  <c r="G5" i="4"/>
  <c r="M5" i="4" s="1"/>
  <c r="BK4" i="10" s="1"/>
  <c r="A5" i="4"/>
  <c r="G3" i="8" l="1"/>
  <c r="L66" i="4"/>
  <c r="L44" i="4"/>
  <c r="L49" i="4"/>
  <c r="L18" i="4"/>
  <c r="L24" i="4"/>
  <c r="L40" i="4"/>
  <c r="L64" i="4"/>
  <c r="L76" i="4"/>
  <c r="L21" i="4"/>
  <c r="L10" i="4"/>
  <c r="L56" i="4"/>
  <c r="L77" i="4"/>
  <c r="L83" i="4"/>
  <c r="L12" i="4"/>
  <c r="L30" i="4"/>
  <c r="L73" i="4"/>
  <c r="L13" i="4"/>
  <c r="L22" i="4"/>
  <c r="L23" i="4"/>
  <c r="L9" i="4"/>
  <c r="L16" i="4"/>
  <c r="L25" i="4"/>
  <c r="L60" i="4"/>
  <c r="L65" i="4"/>
  <c r="L81" i="4"/>
  <c r="L84" i="4"/>
  <c r="L57" i="4"/>
  <c r="L61" i="4"/>
  <c r="L69" i="4"/>
  <c r="L86" i="4"/>
  <c r="L27" i="4"/>
  <c r="L37" i="4"/>
  <c r="L41" i="4"/>
  <c r="L45" i="4"/>
  <c r="L47" i="4"/>
  <c r="L50" i="4"/>
  <c r="L52" i="4"/>
  <c r="L53" i="4"/>
  <c r="L59" i="4"/>
  <c r="L62" i="4"/>
  <c r="L71" i="4"/>
  <c r="L79" i="4"/>
  <c r="L85" i="4"/>
  <c r="L68" i="4"/>
  <c r="L14" i="4"/>
  <c r="L29" i="4"/>
  <c r="L31" i="4"/>
  <c r="L33" i="4"/>
  <c r="L36" i="4"/>
  <c r="L43" i="4"/>
  <c r="L46" i="4"/>
  <c r="L55" i="4"/>
  <c r="L63" i="4"/>
  <c r="L67" i="4"/>
  <c r="L75" i="4"/>
  <c r="L6" i="4"/>
  <c r="L17" i="4"/>
  <c r="L5" i="4"/>
  <c r="L26" i="4"/>
  <c r="L32" i="4"/>
  <c r="L72" i="4"/>
  <c r="L80" i="4"/>
  <c r="L7" i="4"/>
  <c r="F7" i="9"/>
  <c r="F5" i="9"/>
  <c r="G4" i="9"/>
  <c r="G2" i="9"/>
  <c r="G6" i="9"/>
  <c r="F4" i="9"/>
  <c r="F2" i="9"/>
  <c r="F6" i="9"/>
  <c r="G3" i="9"/>
  <c r="G7" i="9"/>
  <c r="G5" i="9"/>
  <c r="F3" i="9"/>
  <c r="B5" i="4"/>
  <c r="L11" i="4"/>
  <c r="L20" i="4"/>
  <c r="L34" i="4"/>
  <c r="L19" i="4"/>
  <c r="L8" i="4"/>
  <c r="L15" i="4"/>
  <c r="L35" i="4"/>
  <c r="L38" i="4"/>
  <c r="L51" i="4"/>
  <c r="L28" i="4"/>
  <c r="L39" i="4"/>
  <c r="L54" i="4"/>
  <c r="L70" i="4"/>
  <c r="L42" i="4"/>
  <c r="L58" i="4"/>
  <c r="L74" i="4"/>
  <c r="J2" i="9"/>
  <c r="K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<sst xmlns="http://schemas.openxmlformats.org/spreadsheetml/2006/main" count="533" uniqueCount="179">
  <si>
    <t>Controle de Produtos</t>
  </si>
  <si>
    <t>Código</t>
  </si>
  <si>
    <t>Produtos</t>
  </si>
  <si>
    <t>Tamanho</t>
  </si>
  <si>
    <t>Categoria</t>
  </si>
  <si>
    <t>Estoque</t>
  </si>
  <si>
    <t>Preço Unitário</t>
  </si>
  <si>
    <t>PR001</t>
  </si>
  <si>
    <t>Bermuda</t>
  </si>
  <si>
    <t>P</t>
  </si>
  <si>
    <t>Vestuário</t>
  </si>
  <si>
    <t>PR002</t>
  </si>
  <si>
    <t>M</t>
  </si>
  <si>
    <t>PR003</t>
  </si>
  <si>
    <t>G</t>
  </si>
  <si>
    <t>PR004</t>
  </si>
  <si>
    <t>Bolsa coringa</t>
  </si>
  <si>
    <t>Único</t>
  </si>
  <si>
    <t>Acessórios</t>
  </si>
  <si>
    <t>PR005</t>
  </si>
  <si>
    <t>Bolsa de couro</t>
  </si>
  <si>
    <t>PR006</t>
  </si>
  <si>
    <t>Boné</t>
  </si>
  <si>
    <t>PR007</t>
  </si>
  <si>
    <t>Calça jeans</t>
  </si>
  <si>
    <t>PR008</t>
  </si>
  <si>
    <t>PR009</t>
  </si>
  <si>
    <t>PR010</t>
  </si>
  <si>
    <t>Calça legging</t>
  </si>
  <si>
    <t>PR011</t>
  </si>
  <si>
    <t>PR012</t>
  </si>
  <si>
    <t>PR013</t>
  </si>
  <si>
    <t>Camiseta Estampada</t>
  </si>
  <si>
    <t>PR014</t>
  </si>
  <si>
    <t>PR015</t>
  </si>
  <si>
    <t>PR016</t>
  </si>
  <si>
    <t>Camiseta Lisa</t>
  </si>
  <si>
    <t>PR017</t>
  </si>
  <si>
    <t xml:space="preserve">Camiseta Lisa </t>
  </si>
  <si>
    <t>PR018</t>
  </si>
  <si>
    <t>PR019</t>
  </si>
  <si>
    <t>Cinto</t>
  </si>
  <si>
    <t>PR020</t>
  </si>
  <si>
    <t>Jaqueta couro</t>
  </si>
  <si>
    <t>PR021</t>
  </si>
  <si>
    <t>PR022</t>
  </si>
  <si>
    <t>PR023</t>
  </si>
  <si>
    <t>Jaqueta jeans</t>
  </si>
  <si>
    <t>PR024</t>
  </si>
  <si>
    <t>PR025</t>
  </si>
  <si>
    <t>PR026</t>
  </si>
  <si>
    <t>Óculos quadrado</t>
  </si>
  <si>
    <t>PR027</t>
  </si>
  <si>
    <t>Óculos redondo</t>
  </si>
  <si>
    <t>PR028</t>
  </si>
  <si>
    <t>Tênis Atitas</t>
  </si>
  <si>
    <t>Calçado</t>
  </si>
  <si>
    <t>PR029</t>
  </si>
  <si>
    <t>PR030</t>
  </si>
  <si>
    <t>PR031</t>
  </si>
  <si>
    <t>Tênis Chunky</t>
  </si>
  <si>
    <t>PR032</t>
  </si>
  <si>
    <t>PR033</t>
  </si>
  <si>
    <t>PR034</t>
  </si>
  <si>
    <t>Vestido curto</t>
  </si>
  <si>
    <t>PR035</t>
  </si>
  <si>
    <t>PR036</t>
  </si>
  <si>
    <t>PR037</t>
  </si>
  <si>
    <t>Vestido longo</t>
  </si>
  <si>
    <t>PR038</t>
  </si>
  <si>
    <t>PR039</t>
  </si>
  <si>
    <t>PR040</t>
  </si>
  <si>
    <t>Camiseta Conforto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</si>
  <si>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</si>
  <si>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</si>
  <si>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</si>
  <si>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</si>
  <si>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</si>
  <si>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</si>
  <si>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</si>
  <si>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</si>
  <si>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</si>
  <si>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</si>
  <si>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</si>
  <si>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</si>
  <si>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</si>
  <si>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</si>
  <si>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</si>
  <si>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</si>
  <si>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</si>
  <si>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</si>
  <si>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</si>
  <si>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Sandália Rasteira</t>
  </si>
  <si>
    <t>PR056</t>
  </si>
  <si>
    <t>PR057</t>
  </si>
  <si>
    <t>PR058</t>
  </si>
  <si>
    <t>Calça Alfaiataria</t>
  </si>
  <si>
    <t>PR059</t>
  </si>
  <si>
    <t>PR060</t>
  </si>
  <si>
    <t>Vendedor</t>
  </si>
  <si>
    <t>Cidade</t>
  </si>
  <si>
    <t>Desc. Máximo</t>
  </si>
  <si>
    <t>VD001</t>
  </si>
  <si>
    <t>João</t>
  </si>
  <si>
    <t>São Paulo</t>
  </si>
  <si>
    <t>VD002</t>
  </si>
  <si>
    <t>Sarah</t>
  </si>
  <si>
    <t>Rio de Janeiro</t>
  </si>
  <si>
    <t>VD003</t>
  </si>
  <si>
    <t>Clara</t>
  </si>
  <si>
    <t>Natal</t>
  </si>
  <si>
    <t>VD004</t>
  </si>
  <si>
    <t>Amanda</t>
  </si>
  <si>
    <t>Manaus</t>
  </si>
  <si>
    <t>VD005</t>
  </si>
  <si>
    <t>Bruno</t>
  </si>
  <si>
    <t>Belo Horizonte</t>
  </si>
  <si>
    <t>Vendas</t>
  </si>
  <si>
    <t>Nº</t>
  </si>
  <si>
    <t>Mês</t>
  </si>
  <si>
    <t>Data</t>
  </si>
  <si>
    <t>Qtd</t>
  </si>
  <si>
    <t>Indice</t>
  </si>
  <si>
    <t>Desconto 
(Passo a Passo)</t>
  </si>
  <si>
    <t>Desconto 
(Diretão)</t>
  </si>
  <si>
    <t>Desconto 
(Vendedor)</t>
  </si>
  <si>
    <t>Desconto Final</t>
  </si>
  <si>
    <t>Total</t>
  </si>
  <si>
    <t>Consultas</t>
  </si>
  <si>
    <t>Consulta Produto</t>
  </si>
  <si>
    <t>Vendas do Dia</t>
  </si>
  <si>
    <t xml:space="preserve">Código: </t>
  </si>
  <si>
    <t xml:space="preserve">Data: </t>
  </si>
  <si>
    <t xml:space="preserve">Descrição: </t>
  </si>
  <si>
    <t xml:space="preserve">Dia da Semana: </t>
  </si>
  <si>
    <t xml:space="preserve">Tamanho: </t>
  </si>
  <si>
    <t xml:space="preserve">Total Valor: </t>
  </si>
  <si>
    <t xml:space="preserve">Categoria: </t>
  </si>
  <si>
    <t xml:space="preserve">Total Qtd: </t>
  </si>
  <si>
    <t xml:space="preserve">Preço Unitário: </t>
  </si>
  <si>
    <t xml:space="preserve">Estoque: </t>
  </si>
  <si>
    <t xml:space="preserve">Situação: </t>
  </si>
  <si>
    <t xml:space="preserve">Estoque Mínimo: 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</si>
  <si>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</si>
  <si>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</si>
  <si>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</si>
  <si>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</si>
  <si>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</si>
  <si>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</si>
  <si>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</si>
  <si>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</si>
  <si>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</si>
  <si>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Desconto por Categoria e Qtd</t>
  </si>
  <si>
    <t>Estoque Mínimo</t>
  </si>
  <si>
    <t>Lista Simplificada</t>
  </si>
  <si>
    <t>Ache o preço do produto que tenha aproximadamente 20 quantidades</t>
  </si>
  <si>
    <t>Ache um produto com aproximadamente 35 quantidades</t>
  </si>
  <si>
    <t>Responda sim, se houver uma bermuda que custa 65,90</t>
  </si>
  <si>
    <t>Qual o produto mais caro da lista</t>
  </si>
  <si>
    <t>Diferença</t>
  </si>
  <si>
    <t>Vendedores</t>
  </si>
  <si>
    <t>Totais</t>
  </si>
  <si>
    <t>N. Mês</t>
  </si>
  <si>
    <t>Meses</t>
  </si>
  <si>
    <t>% Vendas</t>
  </si>
  <si>
    <t>% Restante</t>
  </si>
  <si>
    <t>Jan</t>
  </si>
  <si>
    <t>Calçados</t>
  </si>
  <si>
    <t>Fev</t>
  </si>
  <si>
    <t>Mar</t>
  </si>
  <si>
    <t>Abr</t>
  </si>
  <si>
    <t>Mai</t>
  </si>
  <si>
    <t>Jun</t>
  </si>
  <si>
    <t>Total de Produtos</t>
  </si>
  <si>
    <t>Produtos Vendidos</t>
  </si>
  <si>
    <t>Total de Vendas</t>
  </si>
  <si>
    <t>Vendas Mensais</t>
  </si>
  <si>
    <t>Vendas por Categoria</t>
  </si>
  <si>
    <t>Ranking 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</si>
</sst>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R$-416]\ * #,##0.00_-;\-[$R$-416]\ * #,##0.00_-;_-[$R$-416]\ * &quot;-&quot;??_-;_-@"/>
    <numFmt numFmtId="165" formatCode="_-&quot;R$&quot;\ * #,##0.00_-;\-&quot;R$&quot;\ * #,##0.00_-;_-&quot;R$&quot;\ * &quot;-&quot;??_-;_-@"/>
  </numFmts>
  <fonts count="3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6"/>
      <color theme="1"/>
      <name val="MuseoModerno"/>
    </font>
    <font>
      <b/>
      <sz val="18"/>
      <color theme="1"/>
      <name val="MuseoModerno"/>
    </font>
    <font>
      <b/>
      <sz val="12"/>
      <color theme="1"/>
      <name val="MuseoModerno"/>
    </font>
    <font>
      <sz val="16"/>
      <color theme="1"/>
      <name val="Calibri"/>
    </font>
    <font>
      <u/>
      <sz val="11"/>
      <color theme="1"/>
      <name val="Calibri"/>
    </font>
    <font>
      <sz val="12"/>
      <color theme="1"/>
      <name val="Montserrat"/>
    </font>
    <font>
      <sz val="11"/>
      <color theme="1"/>
      <name val="Calibri"/>
      <scheme val="minor"/>
    </font>
    <font>
      <b/>
      <sz val="14"/>
      <color rgb="FFF2F2F2"/>
      <name val="Montserrat"/>
    </font>
    <font>
      <b/>
      <sz val="12"/>
      <color theme="1"/>
      <name val="Montserrat"/>
    </font>
    <font>
      <b/>
      <sz val="11"/>
      <color theme="1"/>
      <name val="Montserrat"/>
    </font>
    <font>
      <b/>
      <sz val="14"/>
      <color rgb="FFF2F2F2"/>
      <name val="Calibri"/>
    </font>
    <font>
      <b/>
      <sz val="12"/>
      <color rgb="FFF2F2F2"/>
      <name val="Montserrat"/>
    </font>
    <font>
      <b/>
      <sz val="8"/>
      <color rgb="FFF2F2F2"/>
      <name val="Montserrat"/>
    </font>
    <font>
      <b/>
      <sz val="12"/>
      <color theme="0"/>
      <name val="Montserrat"/>
    </font>
    <font>
      <b/>
      <sz val="18"/>
      <color rgb="FFDAFF01"/>
      <name val="Calibri"/>
    </font>
    <font>
      <b/>
      <sz val="14"/>
      <color theme="1"/>
      <name val="Montserrat"/>
    </font>
    <font>
      <sz val="18"/>
      <color theme="1"/>
      <name val="Calibri"/>
    </font>
    <font>
      <b/>
      <sz val="14"/>
      <color theme="0"/>
      <name val="Montserrat"/>
    </font>
    <font>
      <sz val="14"/>
      <color theme="1"/>
      <name val="Calibri"/>
    </font>
    <font>
      <sz val="11"/>
      <color theme="1"/>
      <name val="Montserrat"/>
    </font>
    <font>
      <sz val="11"/>
      <color theme="0"/>
      <name val="Montserrat"/>
    </font>
    <font>
      <b/>
      <sz val="14"/>
      <color rgb="FFFF0000"/>
      <name val="Calibri"/>
    </font>
    <font>
      <b/>
      <sz val="14"/>
      <color rgb="FF002060"/>
      <name val="Calibri"/>
    </font>
    <font>
      <b/>
      <sz val="11"/>
      <color theme="1"/>
      <name val="Calibri"/>
    </font>
    <font>
      <b/>
      <sz val="16"/>
      <color rgb="FFDAFF0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16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DAFF01"/>
        <bgColor rgb="FFDAFF01"/>
      </patternFill>
    </fill>
    <fill>
      <patternFill patternType="solid">
        <fgColor rgb="FFCCCCCC"/>
        <bgColor rgb="FFCCCCCC"/>
      </patternFill>
    </fill>
    <fill>
      <patternFill patternType="solid">
        <fgColor theme="1"/>
        <bgColor theme="1"/>
      </patternFill>
    </fill>
    <fill>
      <patternFill patternType="solid">
        <fgColor rgb="FFF7FECC"/>
        <bgColor rgb="FFF7FECC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theme="0"/>
      </top>
      <bottom style="thick">
        <color theme="0"/>
      </bottom>
      <diagonal/>
    </border>
    <border>
      <left style="medium">
        <color rgb="FF000000"/>
      </left>
      <right style="medium">
        <color rgb="FF000000"/>
      </right>
      <top style="thick">
        <color theme="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9" xfId="0" applyFont="1" applyFill="1" applyBorder="1"/>
    <xf numFmtId="0" fontId="3" fillId="2" borderId="9" xfId="0" applyFont="1" applyFill="1" applyBorder="1"/>
    <xf numFmtId="0" fontId="4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/>
    </xf>
    <xf numFmtId="0" fontId="1" fillId="3" borderId="9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0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" fontId="11" fillId="3" borderId="15" xfId="0" applyNumberFormat="1" applyFont="1" applyFill="1" applyBorder="1" applyAlignment="1">
      <alignment horizontal="center"/>
    </xf>
    <xf numFmtId="1" fontId="12" fillId="0" borderId="16" xfId="0" applyNumberFormat="1" applyFont="1" applyBorder="1" applyAlignment="1">
      <alignment horizontal="center"/>
    </xf>
    <xf numFmtId="9" fontId="12" fillId="0" borderId="17" xfId="0" applyNumberFormat="1" applyFont="1" applyBorder="1" applyAlignment="1">
      <alignment horizontal="center"/>
    </xf>
    <xf numFmtId="1" fontId="11" fillId="3" borderId="18" xfId="0" applyNumberFormat="1" applyFont="1" applyFill="1" applyBorder="1" applyAlignment="1">
      <alignment horizontal="center"/>
    </xf>
    <xf numFmtId="1" fontId="12" fillId="0" borderId="19" xfId="0" applyNumberFormat="1" applyFont="1" applyBorder="1" applyAlignment="1">
      <alignment horizontal="center"/>
    </xf>
    <xf numFmtId="9" fontId="12" fillId="0" borderId="20" xfId="0" applyNumberFormat="1" applyFont="1" applyBorder="1" applyAlignment="1">
      <alignment horizontal="center"/>
    </xf>
    <xf numFmtId="0" fontId="13" fillId="4" borderId="9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4" fillId="4" borderId="21" xfId="0" applyFont="1" applyFill="1" applyBorder="1" applyAlignment="1">
      <alignment horizontal="right"/>
    </xf>
    <xf numFmtId="0" fontId="18" fillId="3" borderId="22" xfId="0" applyFont="1" applyFill="1" applyBorder="1" applyAlignment="1">
      <alignment horizontal="center"/>
    </xf>
    <xf numFmtId="14" fontId="18" fillId="3" borderId="22" xfId="0" applyNumberFormat="1" applyFont="1" applyFill="1" applyBorder="1" applyAlignment="1">
      <alignment horizontal="center"/>
    </xf>
    <xf numFmtId="0" fontId="18" fillId="3" borderId="23" xfId="0" applyFont="1" applyFill="1" applyBorder="1" applyAlignment="1">
      <alignment horizontal="center"/>
    </xf>
    <xf numFmtId="1" fontId="18" fillId="3" borderId="23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4" fillId="4" borderId="24" xfId="0" applyFont="1" applyFill="1" applyBorder="1" applyAlignment="1">
      <alignment horizontal="right"/>
    </xf>
    <xf numFmtId="0" fontId="18" fillId="3" borderId="25" xfId="0" applyFont="1" applyFill="1" applyBorder="1" applyAlignment="1">
      <alignment horizontal="center" vertical="center"/>
    </xf>
    <xf numFmtId="164" fontId="18" fillId="3" borderId="25" xfId="0" applyNumberFormat="1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right"/>
    </xf>
    <xf numFmtId="0" fontId="14" fillId="4" borderId="27" xfId="0" applyFont="1" applyFill="1" applyBorder="1" applyAlignment="1">
      <alignment horizontal="right"/>
    </xf>
    <xf numFmtId="0" fontId="18" fillId="3" borderId="28" xfId="0" applyFont="1" applyFill="1" applyBorder="1" applyAlignment="1">
      <alignment horizontal="center" vertical="center"/>
    </xf>
    <xf numFmtId="0" fontId="6" fillId="0" borderId="0" xfId="0" applyFont="1"/>
    <xf numFmtId="164" fontId="18" fillId="3" borderId="28" xfId="0" applyNumberFormat="1" applyFont="1" applyFill="1" applyBorder="1" applyAlignment="1">
      <alignment horizontal="center" vertical="center"/>
    </xf>
    <xf numFmtId="0" fontId="19" fillId="0" borderId="0" xfId="0" applyFont="1"/>
    <xf numFmtId="0" fontId="3" fillId="2" borderId="9" xfId="0" applyFont="1" applyFill="1" applyBorder="1" applyAlignment="1">
      <alignment vertical="center"/>
    </xf>
    <xf numFmtId="0" fontId="10" fillId="4" borderId="29" xfId="0" applyFont="1" applyFill="1" applyBorder="1" applyAlignment="1">
      <alignment horizontal="center"/>
    </xf>
    <xf numFmtId="1" fontId="11" fillId="3" borderId="30" xfId="0" applyNumberFormat="1" applyFont="1" applyFill="1" applyBorder="1" applyAlignment="1">
      <alignment horizontal="center"/>
    </xf>
    <xf numFmtId="1" fontId="11" fillId="3" borderId="31" xfId="0" applyNumberFormat="1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0" fillId="4" borderId="32" xfId="0" applyFont="1" applyFill="1" applyBorder="1" applyAlignment="1">
      <alignment horizontal="center" vertical="center"/>
    </xf>
    <xf numFmtId="1" fontId="12" fillId="0" borderId="30" xfId="0" applyNumberFormat="1" applyFont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 wrapText="1"/>
    </xf>
    <xf numFmtId="0" fontId="10" fillId="4" borderId="33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9" fontId="12" fillId="0" borderId="30" xfId="0" applyNumberFormat="1" applyFont="1" applyBorder="1" applyAlignment="1">
      <alignment horizontal="center" vertical="center"/>
    </xf>
    <xf numFmtId="9" fontId="12" fillId="0" borderId="33" xfId="0" applyNumberFormat="1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9" fontId="1" fillId="0" borderId="0" xfId="0" applyNumberFormat="1" applyFont="1"/>
    <xf numFmtId="9" fontId="19" fillId="0" borderId="0" xfId="0" applyNumberFormat="1" applyFont="1"/>
    <xf numFmtId="0" fontId="16" fillId="4" borderId="12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0" fontId="21" fillId="0" borderId="15" xfId="0" applyFont="1" applyBorder="1" applyAlignment="1">
      <alignment vertical="center"/>
    </xf>
    <xf numFmtId="0" fontId="21" fillId="0" borderId="38" xfId="0" applyFont="1" applyBorder="1" applyAlignment="1">
      <alignment horizontal="center" vertical="center"/>
    </xf>
    <xf numFmtId="164" fontId="21" fillId="0" borderId="17" xfId="0" applyNumberFormat="1" applyFont="1" applyBorder="1" applyAlignment="1">
      <alignment vertical="center"/>
    </xf>
    <xf numFmtId="164" fontId="21" fillId="5" borderId="9" xfId="0" applyNumberFormat="1" applyFont="1" applyFill="1" applyBorder="1"/>
    <xf numFmtId="0" fontId="21" fillId="5" borderId="9" xfId="0" applyFont="1" applyFill="1" applyBorder="1"/>
    <xf numFmtId="0" fontId="21" fillId="0" borderId="18" xfId="0" applyFont="1" applyBorder="1" applyAlignment="1">
      <alignment vertical="center"/>
    </xf>
    <xf numFmtId="0" fontId="21" fillId="0" borderId="39" xfId="0" applyFont="1" applyBorder="1" applyAlignment="1">
      <alignment horizontal="center" vertical="center"/>
    </xf>
    <xf numFmtId="164" fontId="21" fillId="0" borderId="20" xfId="0" applyNumberFormat="1" applyFont="1" applyBorder="1" applyAlignment="1">
      <alignment vertical="center"/>
    </xf>
    <xf numFmtId="0" fontId="1" fillId="0" borderId="0" xfId="0" applyFont="1"/>
    <xf numFmtId="0" fontId="22" fillId="0" borderId="0" xfId="0" applyFont="1"/>
    <xf numFmtId="0" fontId="23" fillId="0" borderId="0" xfId="0" applyFont="1"/>
    <xf numFmtId="0" fontId="21" fillId="0" borderId="17" xfId="0" applyFont="1" applyBorder="1" applyAlignment="1">
      <alignment horizontal="center" vertical="center"/>
    </xf>
    <xf numFmtId="0" fontId="24" fillId="5" borderId="9" xfId="0" applyFont="1" applyFill="1" applyBorder="1"/>
    <xf numFmtId="164" fontId="25" fillId="5" borderId="9" xfId="0" applyNumberFormat="1" applyFont="1" applyFill="1" applyBorder="1"/>
    <xf numFmtId="0" fontId="21" fillId="0" borderId="20" xfId="0" applyFont="1" applyBorder="1" applyAlignment="1">
      <alignment horizontal="center" vertical="center"/>
    </xf>
    <xf numFmtId="0" fontId="26" fillId="0" borderId="12" xfId="0" applyFont="1" applyBorder="1"/>
    <xf numFmtId="0" fontId="26" fillId="0" borderId="14" xfId="0" applyFont="1" applyBorder="1"/>
    <xf numFmtId="0" fontId="26" fillId="0" borderId="0" xfId="0" applyFont="1"/>
    <xf numFmtId="0" fontId="26" fillId="0" borderId="13" xfId="0" applyFont="1" applyBorder="1"/>
    <xf numFmtId="0" fontId="26" fillId="0" borderId="12" xfId="0" applyFont="1" applyBorder="1" applyAlignment="1">
      <alignment horizontal="center"/>
    </xf>
    <xf numFmtId="0" fontId="26" fillId="0" borderId="40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1" fillId="0" borderId="15" xfId="0" applyFont="1" applyBorder="1"/>
    <xf numFmtId="164" fontId="1" fillId="0" borderId="17" xfId="0" applyNumberFormat="1" applyFont="1" applyBorder="1"/>
    <xf numFmtId="0" fontId="1" fillId="0" borderId="16" xfId="0" applyFont="1" applyBorder="1"/>
    <xf numFmtId="164" fontId="1" fillId="0" borderId="16" xfId="0" applyNumberFormat="1" applyFont="1" applyBorder="1"/>
    <xf numFmtId="0" fontId="1" fillId="0" borderId="17" xfId="0" applyFont="1" applyBorder="1"/>
    <xf numFmtId="9" fontId="1" fillId="0" borderId="41" xfId="0" applyNumberFormat="1" applyFont="1" applyBorder="1" applyAlignment="1">
      <alignment horizontal="center" vertical="center"/>
    </xf>
    <xf numFmtId="10" fontId="1" fillId="0" borderId="41" xfId="0" applyNumberFormat="1" applyFont="1" applyBorder="1" applyAlignment="1">
      <alignment horizontal="center" vertical="center"/>
    </xf>
    <xf numFmtId="0" fontId="1" fillId="0" borderId="18" xfId="0" applyFont="1" applyBorder="1"/>
    <xf numFmtId="164" fontId="1" fillId="0" borderId="20" xfId="0" applyNumberFormat="1" applyFont="1" applyBorder="1"/>
    <xf numFmtId="9" fontId="1" fillId="0" borderId="42" xfId="0" applyNumberFormat="1" applyFont="1" applyBorder="1" applyAlignment="1">
      <alignment horizontal="center" vertical="center"/>
    </xf>
    <xf numFmtId="10" fontId="1" fillId="0" borderId="42" xfId="0" applyNumberFormat="1" applyFont="1" applyBorder="1" applyAlignment="1">
      <alignment horizontal="center" vertical="center"/>
    </xf>
    <xf numFmtId="0" fontId="1" fillId="0" borderId="19" xfId="0" applyFont="1" applyBorder="1"/>
    <xf numFmtId="164" fontId="1" fillId="0" borderId="19" xfId="0" applyNumberFormat="1" applyFont="1" applyBorder="1"/>
    <xf numFmtId="0" fontId="1" fillId="0" borderId="20" xfId="0" applyFont="1" applyBorder="1"/>
    <xf numFmtId="0" fontId="26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0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2" borderId="10" xfId="0" applyFont="1" applyFill="1" applyBorder="1" applyAlignment="1">
      <alignment horizontal="left" vertical="center"/>
    </xf>
    <xf numFmtId="0" fontId="2" fillId="0" borderId="11" xfId="0" applyFont="1" applyBorder="1"/>
    <xf numFmtId="0" fontId="17" fillId="4" borderId="10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left"/>
    </xf>
    <xf numFmtId="0" fontId="2" fillId="0" borderId="37" xfId="0" applyFont="1" applyBorder="1"/>
    <xf numFmtId="0" fontId="22" fillId="0" borderId="43" xfId="0" applyFont="1" applyBorder="1" applyAlignment="1">
      <alignment horizontal="center"/>
    </xf>
    <xf numFmtId="0" fontId="2" fillId="0" borderId="44" xfId="0" applyFont="1" applyBorder="1"/>
    <xf numFmtId="0" fontId="2" fillId="0" borderId="45" xfId="0" applyFont="1" applyBorder="1"/>
    <xf numFmtId="0" fontId="2" fillId="0" borderId="49" xfId="0" applyFont="1" applyBorder="1"/>
    <xf numFmtId="0" fontId="2" fillId="0" borderId="50" xfId="0" applyFont="1" applyBorder="1"/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27" fillId="4" borderId="43" xfId="0" applyFont="1" applyFill="1" applyBorder="1" applyAlignment="1">
      <alignment horizontal="center" vertical="center"/>
    </xf>
    <xf numFmtId="0" fontId="28" fillId="0" borderId="43" xfId="0" applyFont="1" applyBorder="1" applyAlignment="1">
      <alignment horizontal="center"/>
    </xf>
    <xf numFmtId="164" fontId="29" fillId="0" borderId="43" xfId="0" applyNumberFormat="1" applyFont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BCBCB"/>
          <bgColor rgb="FFCBCBCB"/>
        </patternFill>
      </fill>
    </dxf>
    <dxf>
      <fill>
        <patternFill patternType="solid">
          <fgColor rgb="FF989898"/>
          <bgColor rgb="FF98989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CBCBCB"/>
          <bgColor rgb="FFCBCBCB"/>
        </patternFill>
      </fill>
    </dxf>
    <dxf>
      <fill>
        <patternFill patternType="solid">
          <fgColor rgb="FF989898"/>
          <bgColor rgb="FF989898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Produtos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Vendas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DAFF0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454-4646-A22F-C4D65E01A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832395"/>
        <c:axId val="374041517"/>
      </c:barChart>
      <c:catAx>
        <c:axId val="59983239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pt-BR"/>
          </a:p>
        </c:txPr>
        <c:crossAx val="374041517"/>
        <c:crosses val="autoZero"/>
        <c:auto val="1"/>
        <c:lblAlgn val="ctr"/>
        <c:lblOffset val="100"/>
        <c:noMultiLvlLbl val="1"/>
      </c:catAx>
      <c:valAx>
        <c:axId val="374041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-[$R$-416]\ * #,##0.00_-;\-[$R$-416]\ * #,##0.00_-;_-[$R$-416]\ 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599832395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CCCCCC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E39-419F-B50F-FA41616FE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4488151"/>
        <c:axId val="2130516740"/>
      </c:barChart>
      <c:lineChart>
        <c:grouping val="standard"/>
        <c:varyColors val="0"/>
        <c:ser>
          <c:idx val="1"/>
          <c:order val="1"/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39-419F-B50F-FA41616FE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4488151"/>
        <c:axId val="2130516740"/>
      </c:lineChart>
      <c:catAx>
        <c:axId val="1124488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130516740"/>
        <c:crosses val="autoZero"/>
        <c:auto val="1"/>
        <c:lblAlgn val="ctr"/>
        <c:lblOffset val="100"/>
        <c:noMultiLvlLbl val="1"/>
      </c:catAx>
      <c:valAx>
        <c:axId val="2130516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-[$R$-416]\ * #,##0.00_-;\-[$R$-416]\ * #,##0.00_-;_-[$R$-416]\ 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12448815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Produtos!A1"/><Relationship Id="rId1" Type="http://schemas.openxmlformats.org/officeDocument/2006/relationships/hyperlink" Target="#Vendas!A1"/><Relationship Id="rId5" Type="http://schemas.openxmlformats.org/officeDocument/2006/relationships/image" Target="../media/image1.png"/><Relationship Id="rId4" Type="http://schemas.openxmlformats.org/officeDocument/2006/relationships/hyperlink" Target="#Consul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Vendedor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Vend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200025</xdr:colOff>
      <xdr:row>7</xdr:row>
      <xdr:rowOff>161925</xdr:rowOff>
    </xdr:from>
    <xdr:ext cx="1333500" cy="590550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88775" y="3494250"/>
          <a:ext cx="1314450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1</xdr:col>
      <xdr:colOff>28575</xdr:colOff>
      <xdr:row>7</xdr:row>
      <xdr:rowOff>161925</xdr:rowOff>
    </xdr:from>
    <xdr:ext cx="1352550" cy="590550"/>
    <xdr:sp macro="" textlink="">
      <xdr:nvSpPr>
        <xdr:cNvPr id="4" name="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79250" y="3494250"/>
          <a:ext cx="1333500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3</xdr:col>
      <xdr:colOff>409575</xdr:colOff>
      <xdr:row>7</xdr:row>
      <xdr:rowOff>161925</xdr:rowOff>
    </xdr:from>
    <xdr:ext cx="1352550" cy="590550"/>
    <xdr:sp macro="" textlink="">
      <xdr:nvSpPr>
        <xdr:cNvPr id="5" name="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79250" y="3494250"/>
          <a:ext cx="1333500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8</xdr:col>
      <xdr:colOff>552450</xdr:colOff>
      <xdr:row>7</xdr:row>
      <xdr:rowOff>161925</xdr:rowOff>
    </xdr:from>
    <xdr:ext cx="1362075" cy="590550"/>
    <xdr:sp macro="" textlink="">
      <xdr:nvSpPr>
        <xdr:cNvPr id="6" name="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74488" y="3494250"/>
          <a:ext cx="1343025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1</xdr:col>
      <xdr:colOff>457200</xdr:colOff>
      <xdr:row>1</xdr:row>
      <xdr:rowOff>114300</xdr:rowOff>
    </xdr:from>
    <xdr:ext cx="4838700" cy="8286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1295400</xdr:colOff>
      <xdr:row>0</xdr:row>
      <xdr:rowOff>85725</xdr:rowOff>
    </xdr:from>
    <xdr:ext cx="704850" cy="323850"/>
    <xdr:sp macro="" textlink="">
      <xdr:nvSpPr>
        <xdr:cNvPr id="7" name="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5</xdr:col>
      <xdr:colOff>523875</xdr:colOff>
      <xdr:row>0</xdr:row>
      <xdr:rowOff>85725</xdr:rowOff>
    </xdr:from>
    <xdr:ext cx="990600" cy="323850"/>
    <xdr:sp macro="" textlink="">
      <xdr:nvSpPr>
        <xdr:cNvPr id="8" name="Shape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4</xdr:col>
      <xdr:colOff>590550</xdr:colOff>
      <xdr:row>0</xdr:row>
      <xdr:rowOff>85725</xdr:rowOff>
    </xdr:from>
    <xdr:ext cx="1000125" cy="323850"/>
    <xdr:sp macro="" textlink="">
      <xdr:nvSpPr>
        <xdr:cNvPr id="9" name="Shape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3</xdr:col>
      <xdr:colOff>457200</xdr:colOff>
      <xdr:row>0</xdr:row>
      <xdr:rowOff>85725</xdr:rowOff>
    </xdr:from>
    <xdr:ext cx="990600" cy="323850"/>
    <xdr:sp macro="" textlink="">
      <xdr:nvSpPr>
        <xdr:cNvPr id="10" name="Shap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0</xdr:col>
      <xdr:colOff>85725</xdr:colOff>
      <xdr:row>0</xdr:row>
      <xdr:rowOff>76200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457200</xdr:colOff>
      <xdr:row>0</xdr:row>
      <xdr:rowOff>76200</xdr:rowOff>
    </xdr:from>
    <xdr:ext cx="666750" cy="323850"/>
    <xdr:sp macro="" textlink="">
      <xdr:nvSpPr>
        <xdr:cNvPr id="11" name="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22150" y="3622838"/>
          <a:ext cx="6477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4</xdr:col>
      <xdr:colOff>28575</xdr:colOff>
      <xdr:row>0</xdr:row>
      <xdr:rowOff>76200</xdr:rowOff>
    </xdr:from>
    <xdr:ext cx="962025" cy="323850"/>
    <xdr:sp macro="" textlink="">
      <xdr:nvSpPr>
        <xdr:cNvPr id="12" name="Shape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3</xdr:col>
      <xdr:colOff>428625</xdr:colOff>
      <xdr:row>0</xdr:row>
      <xdr:rowOff>76200</xdr:rowOff>
    </xdr:from>
    <xdr:ext cx="990600" cy="323850"/>
    <xdr:sp macro="" textlink="">
      <xdr:nvSpPr>
        <xdr:cNvPr id="13" name="Shape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2</xdr:col>
      <xdr:colOff>1076325</xdr:colOff>
      <xdr:row>0</xdr:row>
      <xdr:rowOff>76200</xdr:rowOff>
    </xdr:from>
    <xdr:ext cx="1000125" cy="323850"/>
    <xdr:sp macro="" textlink="">
      <xdr:nvSpPr>
        <xdr:cNvPr id="14" name="Shape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76200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590550</xdr:colOff>
      <xdr:row>0</xdr:row>
      <xdr:rowOff>76200</xdr:rowOff>
    </xdr:from>
    <xdr:ext cx="704850" cy="323850"/>
    <xdr:sp macro="" textlink="">
      <xdr:nvSpPr>
        <xdr:cNvPr id="15" name="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998338" y="3622838"/>
          <a:ext cx="695325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8</xdr:col>
      <xdr:colOff>9525</xdr:colOff>
      <xdr:row>0</xdr:row>
      <xdr:rowOff>76200</xdr:rowOff>
    </xdr:from>
    <xdr:ext cx="990600" cy="323850"/>
    <xdr:sp macro="" textlink="">
      <xdr:nvSpPr>
        <xdr:cNvPr id="16" name="Shape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6</xdr:col>
      <xdr:colOff>1057275</xdr:colOff>
      <xdr:row>0</xdr:row>
      <xdr:rowOff>76200</xdr:rowOff>
    </xdr:from>
    <xdr:ext cx="1000125" cy="323850"/>
    <xdr:sp macro="" textlink="">
      <xdr:nvSpPr>
        <xdr:cNvPr id="17" name="Shape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5</xdr:col>
      <xdr:colOff>666750</xdr:colOff>
      <xdr:row>0</xdr:row>
      <xdr:rowOff>76200</xdr:rowOff>
    </xdr:from>
    <xdr:ext cx="990600" cy="323850"/>
    <xdr:sp macro="" textlink="">
      <xdr:nvSpPr>
        <xdr:cNvPr id="18" name="Shape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1</xdr:col>
      <xdr:colOff>142875</xdr:colOff>
      <xdr:row>0</xdr:row>
      <xdr:rowOff>76200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1009650</xdr:colOff>
      <xdr:row>0</xdr:row>
      <xdr:rowOff>76200</xdr:rowOff>
    </xdr:from>
    <xdr:ext cx="704850" cy="323850"/>
    <xdr:sp macro="" textlink="">
      <xdr:nvSpPr>
        <xdr:cNvPr id="19" name="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3</xdr:col>
      <xdr:colOff>142875</xdr:colOff>
      <xdr:row>0</xdr:row>
      <xdr:rowOff>76200</xdr:rowOff>
    </xdr:from>
    <xdr:ext cx="990600" cy="323850"/>
    <xdr:sp macro="" textlink="">
      <xdr:nvSpPr>
        <xdr:cNvPr id="20" name="Shape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2</xdr:col>
      <xdr:colOff>1333500</xdr:colOff>
      <xdr:row>0</xdr:row>
      <xdr:rowOff>76200</xdr:rowOff>
    </xdr:from>
    <xdr:ext cx="1000125" cy="323850"/>
    <xdr:sp macro="" textlink="">
      <xdr:nvSpPr>
        <xdr:cNvPr id="21" name="Shape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2</xdr:col>
      <xdr:colOff>266700</xdr:colOff>
      <xdr:row>0</xdr:row>
      <xdr:rowOff>76200</xdr:rowOff>
    </xdr:from>
    <xdr:ext cx="990600" cy="323850"/>
    <xdr:sp macro="" textlink="">
      <xdr:nvSpPr>
        <xdr:cNvPr id="22" name="Shape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0</xdr:col>
      <xdr:colOff>104775</xdr:colOff>
      <xdr:row>0</xdr:row>
      <xdr:rowOff>66675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27</xdr:row>
      <xdr:rowOff>0</xdr:rowOff>
    </xdr:from>
    <xdr:ext cx="5067300" cy="2333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0</xdr:colOff>
      <xdr:row>10</xdr:row>
      <xdr:rowOff>9525</xdr:rowOff>
    </xdr:from>
    <xdr:ext cx="10382250" cy="17145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44</xdr:col>
      <xdr:colOff>114300</xdr:colOff>
      <xdr:row>34</xdr:row>
      <xdr:rowOff>104775</xdr:rowOff>
    </xdr:from>
    <xdr:ext cx="904875" cy="7905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4898325" y="3389475"/>
          <a:ext cx="895350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2400" b="1" i="0" u="none" strike="noStrike">
            <a:solidFill>
              <a:srgbClr val="F87F4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57</xdr:col>
      <xdr:colOff>85725</xdr:colOff>
      <xdr:row>34</xdr:row>
      <xdr:rowOff>104775</xdr:rowOff>
    </xdr:from>
    <xdr:ext cx="904875" cy="7905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4898325" y="3389475"/>
          <a:ext cx="895350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4800" b="1" i="0" u="none" strike="noStrike">
            <a:solidFill>
              <a:srgbClr val="EE647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70</xdr:col>
      <xdr:colOff>19050</xdr:colOff>
      <xdr:row>34</xdr:row>
      <xdr:rowOff>95250</xdr:rowOff>
    </xdr:from>
    <xdr:ext cx="895350" cy="79057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 txBox="1"/>
      </xdr:nvSpPr>
      <xdr:spPr>
        <a:xfrm>
          <a:off x="4903088" y="3389475"/>
          <a:ext cx="8858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4800" b="1" i="0" u="none" strike="noStrike">
            <a:solidFill>
              <a:srgbClr val="9353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2</xdr:row>
      <xdr:rowOff>0</xdr:rowOff>
    </xdr:from>
    <xdr:ext cx="2943225" cy="4191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6:G66">
  <tableColumns count="6">
    <tableColumn id="1" xr3:uid="{00000000-0010-0000-0000-000001000000}" name="Código"/>
    <tableColumn id="2" xr3:uid="{00000000-0010-0000-0000-000002000000}" name="Produtos"/>
    <tableColumn id="3" xr3:uid="{00000000-0010-0000-0000-000003000000}" name="Tamanho"/>
    <tableColumn id="4" xr3:uid="{00000000-0010-0000-0000-000004000000}" name="Categoria"/>
    <tableColumn id="5" xr3:uid="{00000000-0010-0000-0000-000005000000}" name="Estoque"/>
    <tableColumn id="6" xr3:uid="{00000000-0010-0000-0000-000006000000}" name="Preço Unitário"/>
  </tableColumns>
  <tableStyleInfo name="Produt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N86">
  <tableColumns count="14">
    <tableColumn id="1" xr3:uid="{00000000-0010-0000-0100-000001000000}" name="Nº"/>
    <tableColumn id="2" xr3:uid="{00000000-0010-0000-0100-000002000000}" name="Mês"/>
    <tableColumn id="3" xr3:uid="{00000000-0010-0000-0100-000003000000}" name="Data"/>
    <tableColumn id="4" xr3:uid="{00000000-0010-0000-0100-000004000000}" name="Código"/>
    <tableColumn id="5" xr3:uid="{00000000-0010-0000-0100-000005000000}" name="Categoria">
      <calculatedColumnFormula>_xlfn.XLOOKUP(Vendas!$D5,Produtos!$B$7:$B$66,Produtos!$E$7:$E$66)</calculatedColumnFormula>
    </tableColumn>
    <tableColumn id="6" xr3:uid="{00000000-0010-0000-0100-000006000000}" name="Qtd"/>
    <tableColumn id="7" xr3:uid="{00000000-0010-0000-0100-000007000000}" name="Preço Unitário"/>
    <tableColumn id="8" xr3:uid="{00000000-0010-0000-0100-000008000000}" name="Indice">
      <calculatedColumnFormula>_xlfn.XMATCH(Vendas!$E5,Desc_Categorias,0)</calculatedColumnFormula>
    </tableColumn>
    <tableColumn id="9" xr3:uid="{00000000-0010-0000-0100-000009000000}" name="Desconto _x000a_(Passo a Passo)"/>
    <tableColumn id="10" xr3:uid="{00000000-0010-0000-0100-00000A000000}" name="Desconto _x000a_(Diretão)">
      <calculatedColumnFormula>INDEX(Desc_TabelaToda,MATCH(Vendas!$F5,Desc_Quantidades,1),MATCH(LOOKUP(Vendas!$D5,Produtos!$B$6:$B$66,Produtos!$E$6:$E$66),Desc_Categorias,0))</calculatedColumnFormula>
    </tableColumn>
    <tableColumn id="11" xr3:uid="{00000000-0010-0000-0100-00000B000000}" name="Desconto _x000a_(Vendedor)">
      <calculatedColumnFormula>_xlfn.XLOOKUP(Vendas!$N5,Vendedores!$A$5:$A$9,Vendedores!$D$5:$D$9)</calculatedColumnFormula>
    </tableColumn>
    <tableColumn id="12" xr3:uid="{00000000-0010-0000-0100-00000C000000}" name="Desconto Final"/>
    <tableColumn id="13" xr3:uid="{00000000-0010-0000-0100-00000D000000}" name="Total"/>
    <tableColumn id="14" xr3:uid="{00000000-0010-0000-0100-00000E000000}" name="Vendedor"/>
  </tableColumns>
  <tableStyleInfo name="Vend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sqref="A1:L6"/>
    </sheetView>
  </sheetViews>
  <sheetFormatPr defaultColWidth="14.42578125" defaultRowHeight="15" customHeight="1"/>
  <cols>
    <col min="1" max="12" width="8.85546875" customWidth="1"/>
    <col min="13" max="26" width="8.7109375" customWidth="1"/>
  </cols>
  <sheetData>
    <row r="1" spans="1:12">
      <c r="A1" s="106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8"/>
    </row>
    <row r="2" spans="1:12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1"/>
    </row>
    <row r="3" spans="1:12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1"/>
    </row>
    <row r="4" spans="1:12">
      <c r="A4" s="109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1"/>
    </row>
    <row r="5" spans="1:12">
      <c r="A5" s="109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1"/>
    </row>
    <row r="6" spans="1:12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 ht="15.75" customHeight="1">
      <c r="A21" s="1"/>
      <c r="B21" s="1"/>
      <c r="C21" s="1"/>
      <c r="D21" s="1"/>
      <c r="E21" s="1"/>
    </row>
    <row r="22" spans="1:5" ht="15.75" customHeight="1">
      <c r="A22" s="1"/>
      <c r="B22" s="1"/>
      <c r="C22" s="1"/>
      <c r="D22" s="1"/>
      <c r="E22" s="1"/>
    </row>
    <row r="23" spans="1:5" ht="15.75" customHeight="1">
      <c r="A23" s="1"/>
      <c r="B23" s="1"/>
      <c r="C23" s="1"/>
      <c r="D23" s="1"/>
      <c r="E23" s="1"/>
    </row>
    <row r="24" spans="1:5" ht="15.75" customHeight="1">
      <c r="A24" s="1"/>
      <c r="B24" s="1"/>
      <c r="C24" s="1"/>
      <c r="D24" s="1"/>
      <c r="E24" s="1"/>
    </row>
    <row r="25" spans="1:5" ht="15.75" customHeight="1">
      <c r="A25" s="1"/>
      <c r="B25" s="1"/>
      <c r="C25" s="1"/>
      <c r="D25" s="1"/>
      <c r="E25" s="1"/>
    </row>
    <row r="26" spans="1:5" ht="15.75" customHeight="1">
      <c r="A26" s="1"/>
      <c r="B26" s="1"/>
      <c r="C26" s="1"/>
      <c r="D26" s="1"/>
      <c r="E26" s="1"/>
    </row>
    <row r="27" spans="1:5" ht="15.75" customHeight="1">
      <c r="A27" s="1"/>
      <c r="B27" s="1"/>
      <c r="C27" s="1"/>
      <c r="D27" s="1"/>
      <c r="E27" s="1"/>
    </row>
    <row r="28" spans="1:5" ht="15.75" customHeight="1">
      <c r="A28" s="1"/>
      <c r="B28" s="1"/>
      <c r="C28" s="1"/>
      <c r="D28" s="1"/>
      <c r="E28" s="1"/>
    </row>
    <row r="29" spans="1:5" ht="15.75" customHeight="1">
      <c r="A29" s="1"/>
      <c r="B29" s="1"/>
      <c r="C29" s="1"/>
      <c r="D29" s="1"/>
      <c r="E29" s="1"/>
    </row>
    <row r="30" spans="1:5" ht="15.75" customHeight="1">
      <c r="A30" s="1"/>
      <c r="B30" s="1"/>
      <c r="C30" s="1"/>
      <c r="D30" s="1"/>
      <c r="E30" s="1"/>
    </row>
    <row r="31" spans="1:5" ht="15.75" customHeight="1">
      <c r="A31" s="1"/>
      <c r="B31" s="1"/>
      <c r="C31" s="1"/>
      <c r="D31" s="1"/>
      <c r="E31" s="1"/>
    </row>
    <row r="32" spans="1:5" ht="15.75" customHeight="1">
      <c r="A32" s="1"/>
      <c r="B32" s="1"/>
      <c r="C32" s="1"/>
      <c r="D32" s="1"/>
      <c r="E32" s="1"/>
    </row>
    <row r="33" spans="1:5" ht="15.75" customHeight="1">
      <c r="A33" s="1"/>
      <c r="B33" s="1"/>
      <c r="C33" s="1"/>
      <c r="D33" s="1"/>
      <c r="E33" s="1"/>
    </row>
    <row r="34" spans="1:5" ht="15.75" customHeight="1">
      <c r="A34" s="1"/>
      <c r="B34" s="1"/>
      <c r="C34" s="1"/>
      <c r="D34" s="1"/>
      <c r="E34" s="1"/>
    </row>
    <row r="35" spans="1:5" ht="15.75" customHeight="1">
      <c r="A35" s="1"/>
      <c r="B35" s="1"/>
      <c r="C35" s="1"/>
      <c r="D35" s="1"/>
      <c r="E35" s="1"/>
    </row>
    <row r="36" spans="1:5" ht="15.75" customHeight="1">
      <c r="A36" s="1"/>
      <c r="B36" s="1"/>
      <c r="C36" s="1"/>
      <c r="D36" s="1"/>
      <c r="E36" s="1"/>
    </row>
    <row r="37" spans="1:5" ht="15.75" customHeight="1">
      <c r="A37" s="1"/>
      <c r="B37" s="1"/>
      <c r="C37" s="1"/>
      <c r="D37" s="1"/>
      <c r="E37" s="1"/>
    </row>
    <row r="38" spans="1:5" ht="15.75" customHeight="1">
      <c r="A38" s="1"/>
      <c r="B38" s="1"/>
      <c r="C38" s="1"/>
      <c r="D38" s="1"/>
      <c r="E38" s="1"/>
    </row>
    <row r="39" spans="1:5" ht="15.75" customHeight="1">
      <c r="A39" s="1"/>
      <c r="B39" s="1"/>
      <c r="C39" s="1"/>
      <c r="D39" s="1"/>
      <c r="E39" s="1"/>
    </row>
    <row r="40" spans="1:5" ht="15.75" customHeight="1">
      <c r="A40" s="1"/>
      <c r="B40" s="1"/>
      <c r="C40" s="1"/>
      <c r="D40" s="1"/>
      <c r="E40" s="1"/>
    </row>
    <row r="41" spans="1:5" ht="15.75" customHeight="1">
      <c r="A41" s="1"/>
      <c r="B41" s="1"/>
      <c r="C41" s="1"/>
      <c r="D41" s="1"/>
      <c r="E41" s="1"/>
    </row>
    <row r="42" spans="1:5" ht="15.75" customHeight="1">
      <c r="A42" s="1"/>
      <c r="B42" s="1"/>
      <c r="C42" s="1"/>
      <c r="D42" s="1"/>
      <c r="E42" s="1"/>
    </row>
    <row r="43" spans="1:5" ht="15.75" customHeight="1">
      <c r="A43" s="1"/>
      <c r="B43" s="1"/>
      <c r="C43" s="1"/>
      <c r="D43" s="1"/>
      <c r="E43" s="1"/>
    </row>
    <row r="44" spans="1:5" ht="15.75" customHeight="1">
      <c r="A44" s="1"/>
      <c r="B44" s="1"/>
      <c r="C44" s="1"/>
      <c r="D44" s="1"/>
      <c r="E44" s="1"/>
    </row>
    <row r="45" spans="1:5" ht="15.75" customHeight="1">
      <c r="A45" s="1"/>
      <c r="B45" s="1"/>
      <c r="C45" s="1"/>
      <c r="D45" s="1"/>
      <c r="E45" s="1"/>
    </row>
    <row r="46" spans="1:5" ht="15.75" customHeight="1">
      <c r="A46" s="1"/>
      <c r="B46" s="1"/>
      <c r="C46" s="1"/>
      <c r="D46" s="1"/>
      <c r="E46" s="1"/>
    </row>
    <row r="47" spans="1:5" ht="15.75" customHeight="1">
      <c r="A47" s="1"/>
      <c r="B47" s="1"/>
      <c r="C47" s="1"/>
      <c r="D47" s="1"/>
      <c r="E47" s="1"/>
    </row>
    <row r="48" spans="1:5" ht="15.75" customHeight="1">
      <c r="A48" s="1"/>
      <c r="B48" s="1"/>
      <c r="C48" s="1"/>
      <c r="D48" s="1"/>
      <c r="E48" s="1"/>
    </row>
    <row r="49" spans="1:5" ht="15.75" customHeight="1">
      <c r="A49" s="1"/>
      <c r="B49" s="1"/>
      <c r="C49" s="1"/>
      <c r="D49" s="1"/>
      <c r="E49" s="1"/>
    </row>
    <row r="50" spans="1:5" ht="15.75" customHeight="1">
      <c r="A50" s="1"/>
      <c r="B50" s="1"/>
      <c r="C50" s="1"/>
      <c r="D50" s="1"/>
      <c r="E50" s="1"/>
    </row>
    <row r="51" spans="1:5" ht="15.75" customHeight="1">
      <c r="A51" s="1"/>
      <c r="B51" s="1"/>
      <c r="C51" s="1"/>
      <c r="D51" s="1"/>
      <c r="E51" s="1"/>
    </row>
    <row r="52" spans="1:5" ht="15.75" customHeight="1">
      <c r="A52" s="1"/>
      <c r="B52" s="1"/>
      <c r="C52" s="1"/>
      <c r="D52" s="1"/>
      <c r="E52" s="1"/>
    </row>
    <row r="53" spans="1:5" ht="15.75" customHeight="1">
      <c r="A53" s="1"/>
      <c r="B53" s="1"/>
      <c r="C53" s="1"/>
      <c r="D53" s="1"/>
      <c r="E53" s="1"/>
    </row>
    <row r="54" spans="1:5" ht="15.75" customHeight="1">
      <c r="A54" s="1"/>
      <c r="B54" s="1"/>
      <c r="C54" s="1"/>
      <c r="D54" s="1"/>
      <c r="E54" s="1"/>
    </row>
    <row r="55" spans="1:5" ht="15.75" customHeight="1">
      <c r="A55" s="1"/>
      <c r="B55" s="1"/>
      <c r="C55" s="1"/>
      <c r="D55" s="1"/>
      <c r="E55" s="1"/>
    </row>
    <row r="56" spans="1:5" ht="15.75" customHeight="1">
      <c r="A56" s="1"/>
      <c r="B56" s="1"/>
      <c r="C56" s="1"/>
      <c r="D56" s="1"/>
      <c r="E56" s="1"/>
    </row>
    <row r="57" spans="1:5" ht="15.75" customHeight="1">
      <c r="A57" s="1"/>
      <c r="B57" s="1"/>
      <c r="C57" s="1"/>
      <c r="D57" s="1"/>
      <c r="E57" s="1"/>
    </row>
    <row r="58" spans="1:5" ht="15.75" customHeight="1">
      <c r="A58" s="1"/>
      <c r="B58" s="1"/>
      <c r="C58" s="1"/>
      <c r="D58" s="1"/>
      <c r="E58" s="1"/>
    </row>
    <row r="59" spans="1:5" ht="15.75" customHeight="1">
      <c r="A59" s="1"/>
      <c r="B59" s="1"/>
      <c r="C59" s="1"/>
      <c r="D59" s="1"/>
      <c r="E59" s="1"/>
    </row>
    <row r="60" spans="1:5" ht="15.75" customHeight="1">
      <c r="A60" s="1"/>
      <c r="B60" s="1"/>
      <c r="C60" s="1"/>
      <c r="D60" s="1"/>
      <c r="E60" s="1"/>
    </row>
    <row r="61" spans="1:5" ht="15.75" customHeight="1">
      <c r="A61" s="1"/>
      <c r="B61" s="1"/>
      <c r="C61" s="1"/>
      <c r="D61" s="1"/>
      <c r="E61" s="1"/>
    </row>
    <row r="62" spans="1:5" ht="15.75" customHeight="1">
      <c r="A62" s="1"/>
      <c r="B62" s="1"/>
      <c r="C62" s="1"/>
      <c r="D62" s="1"/>
      <c r="E62" s="1"/>
    </row>
    <row r="63" spans="1:5" ht="15.75" customHeight="1">
      <c r="A63" s="1"/>
      <c r="B63" s="1"/>
      <c r="C63" s="1"/>
      <c r="D63" s="1"/>
      <c r="E63" s="1"/>
    </row>
    <row r="64" spans="1:5" ht="15.75" customHeight="1">
      <c r="A64" s="1"/>
      <c r="B64" s="1"/>
      <c r="C64" s="1"/>
      <c r="D64" s="1"/>
      <c r="E64" s="1"/>
    </row>
    <row r="65" spans="1:5" ht="15.75" customHeight="1">
      <c r="A65" s="1"/>
      <c r="B65" s="1"/>
      <c r="C65" s="1"/>
      <c r="D65" s="1"/>
      <c r="E65" s="1"/>
    </row>
    <row r="66" spans="1:5" ht="15.75" customHeight="1">
      <c r="A66" s="1"/>
      <c r="B66" s="1"/>
      <c r="C66" s="1"/>
      <c r="D66" s="1"/>
      <c r="E66" s="1"/>
    </row>
    <row r="67" spans="1:5" ht="15.75" customHeight="1">
      <c r="A67" s="1"/>
      <c r="B67" s="1"/>
      <c r="C67" s="1"/>
      <c r="D67" s="1"/>
      <c r="E67" s="1"/>
    </row>
    <row r="68" spans="1:5" ht="15.75" customHeight="1">
      <c r="A68" s="1"/>
      <c r="B68" s="1"/>
      <c r="C68" s="1"/>
      <c r="D68" s="1"/>
      <c r="E68" s="1"/>
    </row>
    <row r="69" spans="1:5" ht="15.75" customHeight="1">
      <c r="A69" s="1"/>
      <c r="B69" s="1"/>
      <c r="C69" s="1"/>
      <c r="D69" s="1"/>
      <c r="E69" s="1"/>
    </row>
    <row r="70" spans="1:5" ht="15.75" customHeight="1">
      <c r="A70" s="1"/>
      <c r="B70" s="1"/>
      <c r="C70" s="1"/>
      <c r="D70" s="1"/>
      <c r="E70" s="1"/>
    </row>
    <row r="71" spans="1:5" ht="15.75" customHeight="1">
      <c r="A71" s="1"/>
      <c r="B71" s="1"/>
      <c r="C71" s="1"/>
      <c r="D71" s="1"/>
      <c r="E71" s="1"/>
    </row>
    <row r="72" spans="1:5" ht="15.75" customHeight="1">
      <c r="A72" s="1"/>
      <c r="B72" s="1"/>
      <c r="C72" s="1"/>
      <c r="D72" s="1"/>
      <c r="E72" s="1"/>
    </row>
    <row r="73" spans="1:5" ht="15.75" customHeight="1">
      <c r="A73" s="1"/>
      <c r="B73" s="1"/>
      <c r="C73" s="1"/>
      <c r="D73" s="1"/>
      <c r="E73" s="1"/>
    </row>
    <row r="74" spans="1:5" ht="15.75" customHeight="1">
      <c r="A74" s="1"/>
      <c r="B74" s="1"/>
      <c r="C74" s="1"/>
      <c r="D74" s="1"/>
      <c r="E74" s="1"/>
    </row>
    <row r="75" spans="1:5" ht="15.75" customHeight="1">
      <c r="A75" s="1"/>
      <c r="B75" s="1"/>
      <c r="C75" s="1"/>
      <c r="D75" s="1"/>
      <c r="E75" s="1"/>
    </row>
    <row r="76" spans="1:5" ht="15.75" customHeight="1">
      <c r="A76" s="1"/>
      <c r="B76" s="1"/>
      <c r="C76" s="1"/>
      <c r="D76" s="1"/>
      <c r="E76" s="1"/>
    </row>
    <row r="77" spans="1:5" ht="15.75" customHeight="1">
      <c r="A77" s="1"/>
      <c r="B77" s="1"/>
      <c r="C77" s="1"/>
      <c r="D77" s="1"/>
      <c r="E77" s="1"/>
    </row>
    <row r="78" spans="1:5" ht="15.75" customHeight="1">
      <c r="A78" s="1"/>
      <c r="B78" s="1"/>
      <c r="C78" s="1"/>
      <c r="D78" s="1"/>
      <c r="E78" s="1"/>
    </row>
    <row r="79" spans="1:5" ht="15.75" customHeight="1">
      <c r="A79" s="1"/>
      <c r="B79" s="1"/>
      <c r="C79" s="1"/>
      <c r="D79" s="1"/>
      <c r="E79" s="1"/>
    </row>
    <row r="80" spans="1:5" ht="15.75" customHeight="1">
      <c r="A80" s="1"/>
      <c r="B80" s="1"/>
      <c r="C80" s="1"/>
      <c r="D80" s="1"/>
      <c r="E80" s="1"/>
    </row>
    <row r="81" spans="1:5" ht="15.75" customHeight="1">
      <c r="A81" s="1"/>
      <c r="B81" s="1"/>
      <c r="C81" s="1"/>
      <c r="D81" s="1"/>
      <c r="E81" s="1"/>
    </row>
    <row r="82" spans="1:5" ht="15.75" customHeight="1">
      <c r="A82" s="1"/>
      <c r="B82" s="1"/>
      <c r="C82" s="1"/>
      <c r="D82" s="1"/>
      <c r="E82" s="1"/>
    </row>
    <row r="83" spans="1:5" ht="15.75" customHeight="1">
      <c r="A83" s="1"/>
      <c r="B83" s="1"/>
      <c r="C83" s="1"/>
      <c r="D83" s="1"/>
      <c r="E83" s="1"/>
    </row>
    <row r="84" spans="1:5" ht="15.75" customHeight="1">
      <c r="A84" s="1"/>
      <c r="B84" s="1"/>
      <c r="C84" s="1"/>
      <c r="D84" s="1"/>
      <c r="E84" s="1"/>
    </row>
    <row r="85" spans="1:5" ht="15.75" customHeight="1">
      <c r="A85" s="1"/>
      <c r="B85" s="1"/>
      <c r="C85" s="1"/>
      <c r="D85" s="1"/>
      <c r="E85" s="1"/>
    </row>
    <row r="86" spans="1:5" ht="15.75" customHeight="1">
      <c r="A86" s="1"/>
      <c r="B86" s="1"/>
      <c r="C86" s="1"/>
      <c r="D86" s="1"/>
      <c r="E86" s="1"/>
    </row>
    <row r="87" spans="1:5" ht="15.75" customHeight="1">
      <c r="A87" s="1"/>
      <c r="B87" s="1"/>
      <c r="C87" s="1"/>
      <c r="D87" s="1"/>
      <c r="E87" s="1"/>
    </row>
    <row r="88" spans="1:5" ht="15.75" customHeight="1">
      <c r="A88" s="1"/>
      <c r="B88" s="1"/>
      <c r="C88" s="1"/>
      <c r="D88" s="1"/>
      <c r="E88" s="1"/>
    </row>
    <row r="89" spans="1:5" ht="15.75" customHeight="1">
      <c r="A89" s="1"/>
      <c r="B89" s="1"/>
      <c r="C89" s="1"/>
      <c r="D89" s="1"/>
      <c r="E89" s="1"/>
    </row>
    <row r="90" spans="1:5" ht="15.75" customHeight="1">
      <c r="A90" s="1"/>
      <c r="B90" s="1"/>
      <c r="C90" s="1"/>
      <c r="D90" s="1"/>
      <c r="E90" s="1"/>
    </row>
    <row r="91" spans="1:5" ht="15.75" customHeight="1">
      <c r="A91" s="1"/>
      <c r="B91" s="1"/>
      <c r="C91" s="1"/>
      <c r="D91" s="1"/>
      <c r="E91" s="1"/>
    </row>
    <row r="92" spans="1:5" ht="15.75" customHeight="1">
      <c r="A92" s="1"/>
      <c r="B92" s="1"/>
      <c r="C92" s="1"/>
      <c r="D92" s="1"/>
      <c r="E92" s="1"/>
    </row>
    <row r="93" spans="1:5" ht="15.75" customHeight="1">
      <c r="A93" s="1"/>
      <c r="B93" s="1"/>
      <c r="C93" s="1"/>
      <c r="D93" s="1"/>
      <c r="E93" s="1"/>
    </row>
    <row r="94" spans="1:5" ht="15.75" customHeight="1">
      <c r="A94" s="1"/>
      <c r="B94" s="1"/>
      <c r="C94" s="1"/>
      <c r="D94" s="1"/>
      <c r="E94" s="1"/>
    </row>
    <row r="95" spans="1:5" ht="15.75" customHeight="1">
      <c r="A95" s="1"/>
      <c r="B95" s="1"/>
      <c r="C95" s="1"/>
      <c r="D95" s="1"/>
      <c r="E95" s="1"/>
    </row>
    <row r="96" spans="1:5" ht="15.75" customHeight="1">
      <c r="A96" s="1"/>
      <c r="B96" s="1"/>
      <c r="C96" s="1"/>
      <c r="D96" s="1"/>
      <c r="E96" s="1"/>
    </row>
    <row r="97" spans="1:5" ht="15.75" customHeight="1">
      <c r="A97" s="1"/>
      <c r="B97" s="1"/>
      <c r="C97" s="1"/>
      <c r="D97" s="1"/>
      <c r="E97" s="1"/>
    </row>
    <row r="98" spans="1:5" ht="15.75" customHeight="1">
      <c r="A98" s="1"/>
      <c r="B98" s="1"/>
      <c r="C98" s="1"/>
      <c r="D98" s="1"/>
      <c r="E98" s="1"/>
    </row>
    <row r="99" spans="1:5" ht="15.75" customHeight="1">
      <c r="A99" s="1"/>
      <c r="B99" s="1"/>
      <c r="C99" s="1"/>
      <c r="D99" s="1"/>
      <c r="E99" s="1"/>
    </row>
    <row r="100" spans="1:5" ht="15.75" customHeight="1">
      <c r="A100" s="1"/>
      <c r="B100" s="1"/>
      <c r="C100" s="1"/>
      <c r="D100" s="1"/>
      <c r="E100" s="1"/>
    </row>
    <row r="101" spans="1:5" ht="15.75" customHeight="1">
      <c r="A101" s="1"/>
      <c r="B101" s="1"/>
      <c r="C101" s="1"/>
      <c r="D101" s="1"/>
      <c r="E101" s="1"/>
    </row>
    <row r="102" spans="1:5" ht="15.75" customHeight="1">
      <c r="A102" s="1"/>
      <c r="B102" s="1"/>
      <c r="C102" s="1"/>
      <c r="D102" s="1"/>
      <c r="E102" s="1"/>
    </row>
    <row r="103" spans="1:5" ht="15.75" customHeight="1">
      <c r="A103" s="1"/>
      <c r="B103" s="1"/>
      <c r="C103" s="1"/>
      <c r="D103" s="1"/>
      <c r="E103" s="1"/>
    </row>
    <row r="104" spans="1:5" ht="15.75" customHeight="1">
      <c r="A104" s="1"/>
      <c r="B104" s="1"/>
      <c r="C104" s="1"/>
      <c r="D104" s="1"/>
      <c r="E104" s="1"/>
    </row>
    <row r="105" spans="1:5" ht="15.75" customHeight="1">
      <c r="A105" s="1"/>
      <c r="B105" s="1"/>
      <c r="C105" s="1"/>
      <c r="D105" s="1"/>
      <c r="E105" s="1"/>
    </row>
    <row r="106" spans="1:5" ht="15.75" customHeight="1">
      <c r="A106" s="1"/>
      <c r="B106" s="1"/>
      <c r="C106" s="1"/>
      <c r="D106" s="1"/>
      <c r="E106" s="1"/>
    </row>
    <row r="107" spans="1:5" ht="15.75" customHeight="1">
      <c r="A107" s="1"/>
      <c r="B107" s="1"/>
      <c r="C107" s="1"/>
      <c r="D107" s="1"/>
      <c r="E107" s="1"/>
    </row>
    <row r="108" spans="1:5" ht="15.75" customHeight="1">
      <c r="A108" s="1"/>
      <c r="B108" s="1"/>
      <c r="C108" s="1"/>
      <c r="D108" s="1"/>
      <c r="E108" s="1"/>
    </row>
    <row r="109" spans="1:5" ht="15.75" customHeight="1">
      <c r="A109" s="1"/>
      <c r="B109" s="1"/>
      <c r="C109" s="1"/>
      <c r="D109" s="1"/>
      <c r="E109" s="1"/>
    </row>
    <row r="110" spans="1:5" ht="15.75" customHeight="1">
      <c r="A110" s="1"/>
      <c r="B110" s="1"/>
      <c r="C110" s="1"/>
      <c r="D110" s="1"/>
      <c r="E110" s="1"/>
    </row>
    <row r="111" spans="1:5" ht="15.75" customHeight="1">
      <c r="A111" s="1"/>
      <c r="B111" s="1"/>
      <c r="C111" s="1"/>
      <c r="D111" s="1"/>
      <c r="E111" s="1"/>
    </row>
    <row r="112" spans="1:5" ht="15.75" customHeight="1">
      <c r="A112" s="1"/>
      <c r="B112" s="1"/>
      <c r="C112" s="1"/>
      <c r="D112" s="1"/>
      <c r="E112" s="1"/>
    </row>
    <row r="113" spans="1:5" ht="15.75" customHeight="1">
      <c r="A113" s="1"/>
      <c r="B113" s="1"/>
      <c r="C113" s="1"/>
      <c r="D113" s="1"/>
      <c r="E113" s="1"/>
    </row>
    <row r="114" spans="1:5" ht="15.75" customHeight="1">
      <c r="A114" s="1"/>
      <c r="B114" s="1"/>
      <c r="C114" s="1"/>
      <c r="D114" s="1"/>
      <c r="E114" s="1"/>
    </row>
    <row r="115" spans="1:5" ht="15.75" customHeight="1">
      <c r="A115" s="1"/>
      <c r="B115" s="1"/>
      <c r="C115" s="1"/>
      <c r="D115" s="1"/>
      <c r="E115" s="1"/>
    </row>
    <row r="116" spans="1:5" ht="15.75" customHeight="1">
      <c r="A116" s="1"/>
      <c r="B116" s="1"/>
      <c r="C116" s="1"/>
      <c r="D116" s="1"/>
      <c r="E116" s="1"/>
    </row>
    <row r="117" spans="1:5" ht="15.75" customHeight="1">
      <c r="A117" s="1"/>
      <c r="B117" s="1"/>
      <c r="C117" s="1"/>
      <c r="D117" s="1"/>
      <c r="E117" s="1"/>
    </row>
    <row r="118" spans="1:5" ht="15.75" customHeight="1">
      <c r="A118" s="1"/>
      <c r="B118" s="1"/>
      <c r="C118" s="1"/>
      <c r="D118" s="1"/>
      <c r="E118" s="1"/>
    </row>
    <row r="119" spans="1:5" ht="15.75" customHeight="1">
      <c r="A119" s="1"/>
      <c r="B119" s="1"/>
      <c r="C119" s="1"/>
      <c r="D119" s="1"/>
      <c r="E119" s="1"/>
    </row>
    <row r="120" spans="1:5" ht="15.75" customHeight="1">
      <c r="A120" s="1"/>
      <c r="B120" s="1"/>
      <c r="C120" s="1"/>
      <c r="D120" s="1"/>
      <c r="E120" s="1"/>
    </row>
    <row r="121" spans="1:5" ht="15.75" customHeight="1">
      <c r="A121" s="1"/>
      <c r="B121" s="1"/>
      <c r="C121" s="1"/>
      <c r="D121" s="1"/>
      <c r="E121" s="1"/>
    </row>
    <row r="122" spans="1:5" ht="15.75" customHeight="1">
      <c r="A122" s="1"/>
      <c r="B122" s="1"/>
      <c r="C122" s="1"/>
      <c r="D122" s="1"/>
      <c r="E122" s="1"/>
    </row>
    <row r="123" spans="1:5" ht="15.75" customHeight="1">
      <c r="A123" s="1"/>
      <c r="B123" s="1"/>
      <c r="C123" s="1"/>
      <c r="D123" s="1"/>
      <c r="E123" s="1"/>
    </row>
    <row r="124" spans="1:5" ht="15.75" customHeight="1">
      <c r="A124" s="1"/>
      <c r="B124" s="1"/>
      <c r="C124" s="1"/>
      <c r="D124" s="1"/>
      <c r="E124" s="1"/>
    </row>
    <row r="125" spans="1:5" ht="15.75" customHeight="1">
      <c r="A125" s="1"/>
      <c r="B125" s="1"/>
      <c r="C125" s="1"/>
      <c r="D125" s="1"/>
      <c r="E125" s="1"/>
    </row>
    <row r="126" spans="1:5" ht="15.75" customHeight="1">
      <c r="A126" s="1"/>
      <c r="B126" s="1"/>
      <c r="C126" s="1"/>
      <c r="D126" s="1"/>
      <c r="E126" s="1"/>
    </row>
    <row r="127" spans="1:5" ht="15.75" customHeight="1">
      <c r="A127" s="1"/>
      <c r="B127" s="1"/>
      <c r="C127" s="1"/>
      <c r="D127" s="1"/>
      <c r="E127" s="1"/>
    </row>
    <row r="128" spans="1:5" ht="15.75" customHeight="1">
      <c r="A128" s="1"/>
      <c r="B128" s="1"/>
      <c r="C128" s="1"/>
      <c r="D128" s="1"/>
      <c r="E128" s="1"/>
    </row>
    <row r="129" spans="1:5" ht="15.75" customHeight="1">
      <c r="A129" s="1"/>
      <c r="B129" s="1"/>
      <c r="C129" s="1"/>
      <c r="D129" s="1"/>
      <c r="E129" s="1"/>
    </row>
    <row r="130" spans="1:5" ht="15.75" customHeight="1">
      <c r="A130" s="1"/>
      <c r="B130" s="1"/>
      <c r="C130" s="1"/>
      <c r="D130" s="1"/>
      <c r="E130" s="1"/>
    </row>
    <row r="131" spans="1:5" ht="15.75" customHeight="1">
      <c r="A131" s="1"/>
      <c r="B131" s="1"/>
      <c r="C131" s="1"/>
      <c r="D131" s="1"/>
      <c r="E131" s="1"/>
    </row>
    <row r="132" spans="1:5" ht="15.75" customHeight="1">
      <c r="A132" s="1"/>
      <c r="B132" s="1"/>
      <c r="C132" s="1"/>
      <c r="D132" s="1"/>
      <c r="E132" s="1"/>
    </row>
    <row r="133" spans="1:5" ht="15.75" customHeight="1">
      <c r="A133" s="1"/>
      <c r="B133" s="1"/>
      <c r="C133" s="1"/>
      <c r="D133" s="1"/>
      <c r="E133" s="1"/>
    </row>
    <row r="134" spans="1:5" ht="15.75" customHeight="1">
      <c r="A134" s="1"/>
      <c r="B134" s="1"/>
      <c r="C134" s="1"/>
      <c r="D134" s="1"/>
      <c r="E134" s="1"/>
    </row>
    <row r="135" spans="1:5" ht="15.75" customHeight="1">
      <c r="A135" s="1"/>
      <c r="B135" s="1"/>
      <c r="C135" s="1"/>
      <c r="D135" s="1"/>
      <c r="E135" s="1"/>
    </row>
    <row r="136" spans="1:5" ht="15.75" customHeight="1">
      <c r="A136" s="1"/>
      <c r="B136" s="1"/>
      <c r="C136" s="1"/>
      <c r="D136" s="1"/>
      <c r="E136" s="1"/>
    </row>
    <row r="137" spans="1:5" ht="15.75" customHeight="1">
      <c r="A137" s="1"/>
      <c r="B137" s="1"/>
      <c r="C137" s="1"/>
      <c r="D137" s="1"/>
      <c r="E137" s="1"/>
    </row>
    <row r="138" spans="1:5" ht="15.75" customHeight="1">
      <c r="A138" s="1"/>
      <c r="B138" s="1"/>
      <c r="C138" s="1"/>
      <c r="D138" s="1"/>
      <c r="E138" s="1"/>
    </row>
    <row r="139" spans="1:5" ht="15.75" customHeight="1">
      <c r="A139" s="1"/>
      <c r="B139" s="1"/>
      <c r="C139" s="1"/>
      <c r="D139" s="1"/>
      <c r="E139" s="1"/>
    </row>
    <row r="140" spans="1:5" ht="15.75" customHeight="1">
      <c r="A140" s="1"/>
      <c r="B140" s="1"/>
      <c r="C140" s="1"/>
      <c r="D140" s="1"/>
      <c r="E140" s="1"/>
    </row>
    <row r="141" spans="1:5" ht="15.75" customHeight="1">
      <c r="A141" s="1"/>
      <c r="B141" s="1"/>
      <c r="C141" s="1"/>
      <c r="D141" s="1"/>
      <c r="E141" s="1"/>
    </row>
    <row r="142" spans="1:5" ht="15.75" customHeight="1">
      <c r="A142" s="1"/>
      <c r="B142" s="1"/>
      <c r="C142" s="1"/>
      <c r="D142" s="1"/>
      <c r="E142" s="1"/>
    </row>
    <row r="143" spans="1:5" ht="15.75" customHeight="1">
      <c r="A143" s="1"/>
      <c r="B143" s="1"/>
      <c r="C143" s="1"/>
      <c r="D143" s="1"/>
      <c r="E143" s="1"/>
    </row>
    <row r="144" spans="1:5" ht="15.75" customHeight="1">
      <c r="A144" s="1"/>
      <c r="B144" s="1"/>
      <c r="C144" s="1"/>
      <c r="D144" s="1"/>
      <c r="E144" s="1"/>
    </row>
    <row r="145" spans="1:5" ht="15.75" customHeight="1">
      <c r="A145" s="1"/>
      <c r="B145" s="1"/>
      <c r="C145" s="1"/>
      <c r="D145" s="1"/>
      <c r="E145" s="1"/>
    </row>
    <row r="146" spans="1:5" ht="15.75" customHeight="1">
      <c r="A146" s="1"/>
      <c r="B146" s="1"/>
      <c r="C146" s="1"/>
      <c r="D146" s="1"/>
      <c r="E146" s="1"/>
    </row>
    <row r="147" spans="1:5" ht="15.75" customHeight="1">
      <c r="A147" s="1"/>
      <c r="B147" s="1"/>
      <c r="C147" s="1"/>
      <c r="D147" s="1"/>
      <c r="E147" s="1"/>
    </row>
    <row r="148" spans="1:5" ht="15.75" customHeight="1">
      <c r="A148" s="1"/>
      <c r="B148" s="1"/>
      <c r="C148" s="1"/>
      <c r="D148" s="1"/>
      <c r="E148" s="1"/>
    </row>
    <row r="149" spans="1:5" ht="15.75" customHeight="1">
      <c r="A149" s="1"/>
      <c r="B149" s="1"/>
      <c r="C149" s="1"/>
      <c r="D149" s="1"/>
      <c r="E149" s="1"/>
    </row>
    <row r="150" spans="1:5" ht="15.75" customHeight="1">
      <c r="A150" s="1"/>
      <c r="B150" s="1"/>
      <c r="C150" s="1"/>
      <c r="D150" s="1"/>
      <c r="E150" s="1"/>
    </row>
    <row r="151" spans="1:5" ht="15.75" customHeight="1">
      <c r="A151" s="1"/>
      <c r="B151" s="1"/>
      <c r="C151" s="1"/>
      <c r="D151" s="1"/>
      <c r="E151" s="1"/>
    </row>
    <row r="152" spans="1:5" ht="15.75" customHeight="1">
      <c r="A152" s="1"/>
      <c r="B152" s="1"/>
      <c r="C152" s="1"/>
      <c r="D152" s="1"/>
      <c r="E152" s="1"/>
    </row>
    <row r="153" spans="1:5" ht="15.75" customHeight="1">
      <c r="A153" s="1"/>
      <c r="B153" s="1"/>
      <c r="C153" s="1"/>
      <c r="D153" s="1"/>
      <c r="E153" s="1"/>
    </row>
    <row r="154" spans="1:5" ht="15.75" customHeight="1">
      <c r="A154" s="1"/>
      <c r="B154" s="1"/>
      <c r="C154" s="1"/>
      <c r="D154" s="1"/>
      <c r="E154" s="1"/>
    </row>
    <row r="155" spans="1:5" ht="15.75" customHeight="1">
      <c r="A155" s="1"/>
      <c r="B155" s="1"/>
      <c r="C155" s="1"/>
      <c r="D155" s="1"/>
      <c r="E155" s="1"/>
    </row>
    <row r="156" spans="1:5" ht="15.75" customHeight="1">
      <c r="A156" s="1"/>
      <c r="B156" s="1"/>
      <c r="C156" s="1"/>
      <c r="D156" s="1"/>
      <c r="E156" s="1"/>
    </row>
    <row r="157" spans="1:5" ht="15.75" customHeight="1">
      <c r="A157" s="1"/>
      <c r="B157" s="1"/>
      <c r="C157" s="1"/>
      <c r="D157" s="1"/>
      <c r="E157" s="1"/>
    </row>
    <row r="158" spans="1:5" ht="15.75" customHeight="1">
      <c r="A158" s="1"/>
      <c r="B158" s="1"/>
      <c r="C158" s="1"/>
      <c r="D158" s="1"/>
      <c r="E158" s="1"/>
    </row>
    <row r="159" spans="1:5" ht="15.75" customHeight="1">
      <c r="A159" s="1"/>
      <c r="B159" s="1"/>
      <c r="C159" s="1"/>
      <c r="D159" s="1"/>
      <c r="E159" s="1"/>
    </row>
    <row r="160" spans="1:5" ht="15.75" customHeight="1">
      <c r="A160" s="1"/>
      <c r="B160" s="1"/>
      <c r="C160" s="1"/>
      <c r="D160" s="1"/>
      <c r="E160" s="1"/>
    </row>
    <row r="161" spans="1:5" ht="15.75" customHeight="1">
      <c r="A161" s="1"/>
      <c r="B161" s="1"/>
      <c r="C161" s="1"/>
      <c r="D161" s="1"/>
      <c r="E161" s="1"/>
    </row>
    <row r="162" spans="1:5" ht="15.75" customHeight="1">
      <c r="A162" s="1"/>
      <c r="B162" s="1"/>
      <c r="C162" s="1"/>
      <c r="D162" s="1"/>
      <c r="E162" s="1"/>
    </row>
    <row r="163" spans="1:5" ht="15.75" customHeight="1">
      <c r="A163" s="1"/>
      <c r="B163" s="1"/>
      <c r="C163" s="1"/>
      <c r="D163" s="1"/>
      <c r="E163" s="1"/>
    </row>
    <row r="164" spans="1:5" ht="15.75" customHeight="1">
      <c r="A164" s="1"/>
      <c r="B164" s="1"/>
      <c r="C164" s="1"/>
      <c r="D164" s="1"/>
      <c r="E164" s="1"/>
    </row>
    <row r="165" spans="1:5" ht="15.75" customHeight="1">
      <c r="A165" s="1"/>
      <c r="B165" s="1"/>
      <c r="C165" s="1"/>
      <c r="D165" s="1"/>
      <c r="E165" s="1"/>
    </row>
    <row r="166" spans="1:5" ht="15.75" customHeight="1">
      <c r="A166" s="1"/>
      <c r="B166" s="1"/>
      <c r="C166" s="1"/>
      <c r="D166" s="1"/>
      <c r="E166" s="1"/>
    </row>
    <row r="167" spans="1:5" ht="15.75" customHeight="1">
      <c r="A167" s="1"/>
      <c r="B167" s="1"/>
      <c r="C167" s="1"/>
      <c r="D167" s="1"/>
      <c r="E167" s="1"/>
    </row>
    <row r="168" spans="1:5" ht="15.75" customHeight="1">
      <c r="A168" s="1"/>
      <c r="B168" s="1"/>
      <c r="C168" s="1"/>
      <c r="D168" s="1"/>
      <c r="E168" s="1"/>
    </row>
    <row r="169" spans="1:5" ht="15.75" customHeight="1">
      <c r="A169" s="1"/>
      <c r="B169" s="1"/>
      <c r="C169" s="1"/>
      <c r="D169" s="1"/>
      <c r="E169" s="1"/>
    </row>
    <row r="170" spans="1:5" ht="15.75" customHeight="1">
      <c r="A170" s="1"/>
      <c r="B170" s="1"/>
      <c r="C170" s="1"/>
      <c r="D170" s="1"/>
      <c r="E170" s="1"/>
    </row>
    <row r="171" spans="1:5" ht="15.75" customHeight="1">
      <c r="A171" s="1"/>
      <c r="B171" s="1"/>
      <c r="C171" s="1"/>
      <c r="D171" s="1"/>
      <c r="E171" s="1"/>
    </row>
    <row r="172" spans="1:5" ht="15.75" customHeight="1">
      <c r="A172" s="1"/>
      <c r="B172" s="1"/>
      <c r="C172" s="1"/>
      <c r="D172" s="1"/>
      <c r="E172" s="1"/>
    </row>
    <row r="173" spans="1:5" ht="15.75" customHeight="1">
      <c r="A173" s="1"/>
      <c r="B173" s="1"/>
      <c r="C173" s="1"/>
      <c r="D173" s="1"/>
      <c r="E173" s="1"/>
    </row>
    <row r="174" spans="1:5" ht="15.75" customHeight="1">
      <c r="A174" s="1"/>
      <c r="B174" s="1"/>
      <c r="C174" s="1"/>
      <c r="D174" s="1"/>
      <c r="E174" s="1"/>
    </row>
    <row r="175" spans="1:5" ht="15.75" customHeight="1">
      <c r="A175" s="1"/>
      <c r="B175" s="1"/>
      <c r="C175" s="1"/>
      <c r="D175" s="1"/>
      <c r="E175" s="1"/>
    </row>
    <row r="176" spans="1:5" ht="15.75" customHeight="1">
      <c r="A176" s="1"/>
      <c r="B176" s="1"/>
      <c r="C176" s="1"/>
      <c r="D176" s="1"/>
      <c r="E176" s="1"/>
    </row>
    <row r="177" spans="1:5" ht="15.75" customHeight="1">
      <c r="A177" s="1"/>
      <c r="B177" s="1"/>
      <c r="C177" s="1"/>
      <c r="D177" s="1"/>
      <c r="E177" s="1"/>
    </row>
    <row r="178" spans="1:5" ht="15.75" customHeight="1">
      <c r="A178" s="1"/>
      <c r="B178" s="1"/>
      <c r="C178" s="1"/>
      <c r="D178" s="1"/>
      <c r="E178" s="1"/>
    </row>
    <row r="179" spans="1:5" ht="15.75" customHeight="1">
      <c r="A179" s="1"/>
      <c r="B179" s="1"/>
      <c r="C179" s="1"/>
      <c r="D179" s="1"/>
      <c r="E179" s="1"/>
    </row>
    <row r="180" spans="1:5" ht="15.75" customHeight="1">
      <c r="A180" s="1"/>
      <c r="B180" s="1"/>
      <c r="C180" s="1"/>
      <c r="D180" s="1"/>
      <c r="E180" s="1"/>
    </row>
    <row r="181" spans="1:5" ht="15.75" customHeight="1">
      <c r="A181" s="1"/>
      <c r="B181" s="1"/>
      <c r="C181" s="1"/>
      <c r="D181" s="1"/>
      <c r="E181" s="1"/>
    </row>
    <row r="182" spans="1:5" ht="15.75" customHeight="1">
      <c r="A182" s="1"/>
      <c r="B182" s="1"/>
      <c r="C182" s="1"/>
      <c r="D182" s="1"/>
      <c r="E182" s="1"/>
    </row>
    <row r="183" spans="1:5" ht="15.75" customHeight="1">
      <c r="A183" s="1"/>
      <c r="B183" s="1"/>
      <c r="C183" s="1"/>
      <c r="D183" s="1"/>
      <c r="E183" s="1"/>
    </row>
    <row r="184" spans="1:5" ht="15.75" customHeight="1">
      <c r="A184" s="1"/>
      <c r="B184" s="1"/>
      <c r="C184" s="1"/>
      <c r="D184" s="1"/>
      <c r="E184" s="1"/>
    </row>
    <row r="185" spans="1:5" ht="15.75" customHeight="1">
      <c r="A185" s="1"/>
      <c r="B185" s="1"/>
      <c r="C185" s="1"/>
      <c r="D185" s="1"/>
      <c r="E185" s="1"/>
    </row>
    <row r="186" spans="1:5" ht="15.75" customHeight="1">
      <c r="A186" s="1"/>
      <c r="B186" s="1"/>
      <c r="C186" s="1"/>
      <c r="D186" s="1"/>
      <c r="E186" s="1"/>
    </row>
    <row r="187" spans="1:5" ht="15.75" customHeight="1">
      <c r="A187" s="1"/>
      <c r="B187" s="1"/>
      <c r="C187" s="1"/>
      <c r="D187" s="1"/>
      <c r="E187" s="1"/>
    </row>
    <row r="188" spans="1:5" ht="15.75" customHeight="1">
      <c r="A188" s="1"/>
      <c r="B188" s="1"/>
      <c r="C188" s="1"/>
      <c r="D188" s="1"/>
      <c r="E188" s="1"/>
    </row>
    <row r="189" spans="1:5" ht="15.75" customHeight="1">
      <c r="A189" s="1"/>
      <c r="B189" s="1"/>
      <c r="C189" s="1"/>
      <c r="D189" s="1"/>
      <c r="E189" s="1"/>
    </row>
    <row r="190" spans="1:5" ht="15.75" customHeight="1">
      <c r="A190" s="1"/>
      <c r="B190" s="1"/>
      <c r="C190" s="1"/>
      <c r="D190" s="1"/>
      <c r="E190" s="1"/>
    </row>
    <row r="191" spans="1:5" ht="15.75" customHeight="1">
      <c r="A191" s="1"/>
      <c r="B191" s="1"/>
      <c r="C191" s="1"/>
      <c r="D191" s="1"/>
      <c r="E191" s="1"/>
    </row>
    <row r="192" spans="1:5" ht="15.75" customHeight="1">
      <c r="A192" s="1"/>
      <c r="B192" s="1"/>
      <c r="C192" s="1"/>
      <c r="D192" s="1"/>
      <c r="E192" s="1"/>
    </row>
    <row r="193" spans="1:5" ht="15.75" customHeight="1">
      <c r="A193" s="1"/>
      <c r="B193" s="1"/>
      <c r="C193" s="1"/>
      <c r="D193" s="1"/>
      <c r="E193" s="1"/>
    </row>
    <row r="194" spans="1:5" ht="15.75" customHeight="1">
      <c r="A194" s="1"/>
      <c r="B194" s="1"/>
      <c r="C194" s="1"/>
      <c r="D194" s="1"/>
      <c r="E194" s="1"/>
    </row>
    <row r="195" spans="1:5" ht="15.75" customHeight="1">
      <c r="A195" s="1"/>
      <c r="B195" s="1"/>
      <c r="C195" s="1"/>
      <c r="D195" s="1"/>
      <c r="E195" s="1"/>
    </row>
    <row r="196" spans="1:5" ht="15.75" customHeight="1">
      <c r="A196" s="1"/>
      <c r="B196" s="1"/>
      <c r="C196" s="1"/>
      <c r="D196" s="1"/>
      <c r="E196" s="1"/>
    </row>
    <row r="197" spans="1:5" ht="15.75" customHeight="1">
      <c r="A197" s="1"/>
      <c r="B197" s="1"/>
      <c r="C197" s="1"/>
      <c r="D197" s="1"/>
      <c r="E197" s="1"/>
    </row>
    <row r="198" spans="1:5" ht="15.75" customHeight="1">
      <c r="A198" s="1"/>
      <c r="B198" s="1"/>
      <c r="C198" s="1"/>
      <c r="D198" s="1"/>
      <c r="E198" s="1"/>
    </row>
    <row r="199" spans="1:5" ht="15.75" customHeight="1">
      <c r="A199" s="1"/>
      <c r="B199" s="1"/>
      <c r="C199" s="1"/>
      <c r="D199" s="1"/>
      <c r="E199" s="1"/>
    </row>
    <row r="200" spans="1:5" ht="15.75" customHeight="1">
      <c r="A200" s="1"/>
      <c r="B200" s="1"/>
      <c r="C200" s="1"/>
      <c r="D200" s="1"/>
      <c r="E200" s="1"/>
    </row>
    <row r="201" spans="1:5" ht="15.75" customHeight="1">
      <c r="A201" s="1"/>
      <c r="B201" s="1"/>
      <c r="C201" s="1"/>
      <c r="D201" s="1"/>
      <c r="E201" s="1"/>
    </row>
    <row r="202" spans="1:5" ht="15.75" customHeight="1">
      <c r="A202" s="1"/>
      <c r="B202" s="1"/>
      <c r="C202" s="1"/>
      <c r="D202" s="1"/>
      <c r="E202" s="1"/>
    </row>
    <row r="203" spans="1:5" ht="15.75" customHeight="1">
      <c r="A203" s="1"/>
      <c r="B203" s="1"/>
      <c r="C203" s="1"/>
      <c r="D203" s="1"/>
      <c r="E203" s="1"/>
    </row>
    <row r="204" spans="1:5" ht="15.75" customHeight="1">
      <c r="A204" s="1"/>
      <c r="B204" s="1"/>
      <c r="C204" s="1"/>
      <c r="D204" s="1"/>
      <c r="E204" s="1"/>
    </row>
    <row r="205" spans="1:5" ht="15.75" customHeight="1">
      <c r="A205" s="1"/>
      <c r="B205" s="1"/>
      <c r="C205" s="1"/>
      <c r="D205" s="1"/>
      <c r="E205" s="1"/>
    </row>
    <row r="206" spans="1:5" ht="15.75" customHeight="1">
      <c r="A206" s="1"/>
      <c r="B206" s="1"/>
      <c r="C206" s="1"/>
      <c r="D206" s="1"/>
      <c r="E206" s="1"/>
    </row>
    <row r="207" spans="1:5" ht="15.75" customHeight="1">
      <c r="A207" s="1"/>
      <c r="B207" s="1"/>
      <c r="C207" s="1"/>
      <c r="D207" s="1"/>
      <c r="E207" s="1"/>
    </row>
    <row r="208" spans="1:5" ht="15.75" customHeight="1">
      <c r="A208" s="1"/>
      <c r="B208" s="1"/>
      <c r="C208" s="1"/>
      <c r="D208" s="1"/>
      <c r="E208" s="1"/>
    </row>
    <row r="209" spans="1:5" ht="15.75" customHeight="1">
      <c r="A209" s="1"/>
      <c r="B209" s="1"/>
      <c r="C209" s="1"/>
      <c r="D209" s="1"/>
      <c r="E209" s="1"/>
    </row>
    <row r="210" spans="1:5" ht="15.75" customHeight="1">
      <c r="A210" s="1"/>
      <c r="B210" s="1"/>
      <c r="C210" s="1"/>
      <c r="D210" s="1"/>
      <c r="E210" s="1"/>
    </row>
    <row r="211" spans="1:5" ht="15.75" customHeight="1">
      <c r="A211" s="1"/>
      <c r="B211" s="1"/>
      <c r="C211" s="1"/>
      <c r="D211" s="1"/>
      <c r="E211" s="1"/>
    </row>
    <row r="212" spans="1:5" ht="15.75" customHeight="1">
      <c r="A212" s="1"/>
      <c r="B212" s="1"/>
      <c r="C212" s="1"/>
      <c r="D212" s="1"/>
      <c r="E212" s="1"/>
    </row>
    <row r="213" spans="1:5" ht="15.75" customHeight="1">
      <c r="A213" s="1"/>
      <c r="B213" s="1"/>
      <c r="C213" s="1"/>
      <c r="D213" s="1"/>
      <c r="E213" s="1"/>
    </row>
    <row r="214" spans="1:5" ht="15.75" customHeight="1">
      <c r="A214" s="1"/>
      <c r="B214" s="1"/>
      <c r="C214" s="1"/>
      <c r="D214" s="1"/>
      <c r="E214" s="1"/>
    </row>
    <row r="215" spans="1:5" ht="15.75" customHeight="1">
      <c r="A215" s="1"/>
      <c r="B215" s="1"/>
      <c r="C215" s="1"/>
      <c r="D215" s="1"/>
      <c r="E215" s="1"/>
    </row>
    <row r="216" spans="1:5" ht="15.75" customHeight="1">
      <c r="A216" s="1"/>
      <c r="B216" s="1"/>
      <c r="C216" s="1"/>
      <c r="D216" s="1"/>
      <c r="E216" s="1"/>
    </row>
    <row r="217" spans="1:5" ht="15.75" customHeight="1">
      <c r="A217" s="1"/>
      <c r="B217" s="1"/>
      <c r="C217" s="1"/>
      <c r="D217" s="1"/>
      <c r="E217" s="1"/>
    </row>
    <row r="218" spans="1:5" ht="15.75" customHeight="1">
      <c r="A218" s="1"/>
      <c r="B218" s="1"/>
      <c r="C218" s="1"/>
      <c r="D218" s="1"/>
      <c r="E218" s="1"/>
    </row>
    <row r="219" spans="1:5" ht="15.75" customHeight="1">
      <c r="A219" s="1"/>
      <c r="B219" s="1"/>
      <c r="C219" s="1"/>
      <c r="D219" s="1"/>
      <c r="E219" s="1"/>
    </row>
    <row r="220" spans="1:5" ht="15.75" customHeight="1">
      <c r="A220" s="1"/>
      <c r="B220" s="1"/>
      <c r="C220" s="1"/>
      <c r="D220" s="1"/>
      <c r="E220" s="1"/>
    </row>
    <row r="221" spans="1:5" ht="15.75" customHeight="1">
      <c r="A221" s="1"/>
      <c r="B221" s="1"/>
      <c r="C221" s="1"/>
      <c r="D221" s="1"/>
      <c r="E221" s="1"/>
    </row>
    <row r="222" spans="1:5" ht="15.75" customHeight="1">
      <c r="A222" s="1"/>
      <c r="B222" s="1"/>
      <c r="C222" s="1"/>
      <c r="D222" s="1"/>
      <c r="E222" s="1"/>
    </row>
    <row r="223" spans="1:5" ht="15.75" customHeight="1">
      <c r="A223" s="1"/>
      <c r="B223" s="1"/>
      <c r="C223" s="1"/>
      <c r="D223" s="1"/>
      <c r="E223" s="1"/>
    </row>
    <row r="224" spans="1:5" ht="15.75" customHeight="1">
      <c r="A224" s="1"/>
      <c r="B224" s="1"/>
      <c r="C224" s="1"/>
      <c r="D224" s="1"/>
      <c r="E224" s="1"/>
    </row>
    <row r="225" spans="1:5" ht="15.75" customHeight="1">
      <c r="A225" s="1"/>
      <c r="B225" s="1"/>
      <c r="C225" s="1"/>
      <c r="D225" s="1"/>
      <c r="E225" s="1"/>
    </row>
    <row r="226" spans="1:5" ht="15.75" customHeight="1">
      <c r="A226" s="1"/>
      <c r="B226" s="1"/>
      <c r="C226" s="1"/>
      <c r="D226" s="1"/>
      <c r="E226" s="1"/>
    </row>
    <row r="227" spans="1:5" ht="15.75" customHeight="1">
      <c r="A227" s="1"/>
      <c r="B227" s="1"/>
      <c r="C227" s="1"/>
      <c r="D227" s="1"/>
      <c r="E227" s="1"/>
    </row>
    <row r="228" spans="1:5" ht="15.75" customHeight="1">
      <c r="A228" s="1"/>
      <c r="B228" s="1"/>
      <c r="C228" s="1"/>
      <c r="D228" s="1"/>
      <c r="E228" s="1"/>
    </row>
    <row r="229" spans="1:5" ht="15.75" customHeight="1">
      <c r="A229" s="1"/>
      <c r="B229" s="1"/>
      <c r="C229" s="1"/>
      <c r="D229" s="1"/>
      <c r="E229" s="1"/>
    </row>
    <row r="230" spans="1:5" ht="15.75" customHeight="1">
      <c r="A230" s="1"/>
      <c r="B230" s="1"/>
      <c r="C230" s="1"/>
      <c r="D230" s="1"/>
      <c r="E230" s="1"/>
    </row>
    <row r="231" spans="1:5" ht="15.75" customHeight="1">
      <c r="A231" s="1"/>
      <c r="B231" s="1"/>
      <c r="C231" s="1"/>
      <c r="D231" s="1"/>
      <c r="E231" s="1"/>
    </row>
    <row r="232" spans="1:5" ht="15.75" customHeight="1">
      <c r="A232" s="1"/>
      <c r="B232" s="1"/>
      <c r="C232" s="1"/>
      <c r="D232" s="1"/>
      <c r="E232" s="1"/>
    </row>
    <row r="233" spans="1:5" ht="15.75" customHeight="1">
      <c r="A233" s="1"/>
      <c r="B233" s="1"/>
      <c r="C233" s="1"/>
      <c r="D233" s="1"/>
      <c r="E233" s="1"/>
    </row>
    <row r="234" spans="1:5" ht="15.75" customHeight="1">
      <c r="A234" s="1"/>
      <c r="B234" s="1"/>
      <c r="C234" s="1"/>
      <c r="D234" s="1"/>
      <c r="E234" s="1"/>
    </row>
    <row r="235" spans="1:5" ht="15.75" customHeight="1">
      <c r="A235" s="1"/>
      <c r="B235" s="1"/>
      <c r="C235" s="1"/>
      <c r="D235" s="1"/>
      <c r="E235" s="1"/>
    </row>
    <row r="236" spans="1:5" ht="15.75" customHeight="1">
      <c r="A236" s="1"/>
      <c r="B236" s="1"/>
      <c r="C236" s="1"/>
      <c r="D236" s="1"/>
      <c r="E236" s="1"/>
    </row>
    <row r="237" spans="1:5" ht="15.75" customHeight="1">
      <c r="A237" s="1"/>
      <c r="B237" s="1"/>
      <c r="C237" s="1"/>
      <c r="D237" s="1"/>
      <c r="E237" s="1"/>
    </row>
    <row r="238" spans="1:5" ht="15.75" customHeight="1">
      <c r="A238" s="1"/>
      <c r="B238" s="1"/>
      <c r="C238" s="1"/>
      <c r="D238" s="1"/>
      <c r="E238" s="1"/>
    </row>
    <row r="239" spans="1:5" ht="15.75" customHeight="1">
      <c r="A239" s="1"/>
      <c r="B239" s="1"/>
      <c r="C239" s="1"/>
      <c r="D239" s="1"/>
      <c r="E239" s="1"/>
    </row>
    <row r="240" spans="1:5" ht="15.75" customHeight="1">
      <c r="A240" s="1"/>
      <c r="B240" s="1"/>
      <c r="C240" s="1"/>
      <c r="D240" s="1"/>
      <c r="E240" s="1"/>
    </row>
    <row r="241" spans="1:5" ht="15.75" customHeight="1">
      <c r="A241" s="1"/>
      <c r="B241" s="1"/>
      <c r="C241" s="1"/>
      <c r="D241" s="1"/>
      <c r="E241" s="1"/>
    </row>
    <row r="242" spans="1:5" ht="15.75" customHeight="1">
      <c r="A242" s="1"/>
      <c r="B242" s="1"/>
      <c r="C242" s="1"/>
      <c r="D242" s="1"/>
      <c r="E242" s="1"/>
    </row>
    <row r="243" spans="1:5" ht="15.75" customHeight="1">
      <c r="A243" s="1"/>
      <c r="B243" s="1"/>
      <c r="C243" s="1"/>
      <c r="D243" s="1"/>
      <c r="E243" s="1"/>
    </row>
    <row r="244" spans="1:5" ht="15.75" customHeight="1">
      <c r="A244" s="1"/>
      <c r="B244" s="1"/>
      <c r="C244" s="1"/>
      <c r="D244" s="1"/>
      <c r="E244" s="1"/>
    </row>
    <row r="245" spans="1:5" ht="15.75" customHeight="1">
      <c r="A245" s="1"/>
      <c r="B245" s="1"/>
      <c r="C245" s="1"/>
      <c r="D245" s="1"/>
      <c r="E245" s="1"/>
    </row>
    <row r="246" spans="1:5" ht="15.75" customHeight="1">
      <c r="A246" s="1"/>
      <c r="B246" s="1"/>
      <c r="C246" s="1"/>
      <c r="D246" s="1"/>
      <c r="E246" s="1"/>
    </row>
    <row r="247" spans="1:5" ht="15.75" customHeight="1">
      <c r="A247" s="1"/>
      <c r="B247" s="1"/>
      <c r="C247" s="1"/>
      <c r="D247" s="1"/>
      <c r="E247" s="1"/>
    </row>
    <row r="248" spans="1:5" ht="15.75" customHeight="1">
      <c r="A248" s="1"/>
      <c r="B248" s="1"/>
      <c r="C248" s="1"/>
      <c r="D248" s="1"/>
      <c r="E248" s="1"/>
    </row>
    <row r="249" spans="1:5" ht="15.75" customHeight="1">
      <c r="A249" s="1"/>
      <c r="B249" s="1"/>
      <c r="C249" s="1"/>
      <c r="D249" s="1"/>
      <c r="E249" s="1"/>
    </row>
    <row r="250" spans="1:5" ht="15.75" customHeight="1">
      <c r="A250" s="1"/>
      <c r="B250" s="1"/>
      <c r="C250" s="1"/>
      <c r="D250" s="1"/>
      <c r="E250" s="1"/>
    </row>
    <row r="251" spans="1:5" ht="15.75" customHeight="1">
      <c r="A251" s="1"/>
      <c r="B251" s="1"/>
      <c r="C251" s="1"/>
      <c r="D251" s="1"/>
      <c r="E251" s="1"/>
    </row>
    <row r="252" spans="1:5" ht="15.75" customHeight="1">
      <c r="A252" s="1"/>
      <c r="B252" s="1"/>
      <c r="C252" s="1"/>
      <c r="D252" s="1"/>
      <c r="E252" s="1"/>
    </row>
    <row r="253" spans="1:5" ht="15.75" customHeight="1">
      <c r="A253" s="1"/>
      <c r="B253" s="1"/>
      <c r="C253" s="1"/>
      <c r="D253" s="1"/>
      <c r="E253" s="1"/>
    </row>
    <row r="254" spans="1:5" ht="15.75" customHeight="1">
      <c r="A254" s="1"/>
      <c r="B254" s="1"/>
      <c r="C254" s="1"/>
      <c r="D254" s="1"/>
      <c r="E254" s="1"/>
    </row>
    <row r="255" spans="1:5" ht="15.75" customHeight="1">
      <c r="A255" s="1"/>
      <c r="B255" s="1"/>
      <c r="C255" s="1"/>
      <c r="D255" s="1"/>
      <c r="E255" s="1"/>
    </row>
    <row r="256" spans="1:5" ht="15.75" customHeight="1">
      <c r="A256" s="1"/>
      <c r="B256" s="1"/>
      <c r="C256" s="1"/>
      <c r="D256" s="1"/>
      <c r="E256" s="1"/>
    </row>
    <row r="257" spans="1:5" ht="15.75" customHeight="1">
      <c r="A257" s="1"/>
      <c r="B257" s="1"/>
      <c r="C257" s="1"/>
      <c r="D257" s="1"/>
      <c r="E257" s="1"/>
    </row>
    <row r="258" spans="1:5" ht="15.75" customHeight="1">
      <c r="A258" s="1"/>
      <c r="B258" s="1"/>
      <c r="C258" s="1"/>
      <c r="D258" s="1"/>
      <c r="E258" s="1"/>
    </row>
    <row r="259" spans="1:5" ht="15.75" customHeight="1">
      <c r="A259" s="1"/>
      <c r="B259" s="1"/>
      <c r="C259" s="1"/>
      <c r="D259" s="1"/>
      <c r="E259" s="1"/>
    </row>
    <row r="260" spans="1:5" ht="15.75" customHeight="1">
      <c r="A260" s="1"/>
      <c r="B260" s="1"/>
      <c r="C260" s="1"/>
      <c r="D260" s="1"/>
      <c r="E260" s="1"/>
    </row>
    <row r="261" spans="1:5" ht="15.75" customHeight="1">
      <c r="A261" s="1"/>
      <c r="B261" s="1"/>
      <c r="C261" s="1"/>
      <c r="D261" s="1"/>
      <c r="E261" s="1"/>
    </row>
    <row r="262" spans="1:5" ht="15.75" customHeight="1">
      <c r="A262" s="1"/>
      <c r="B262" s="1"/>
      <c r="C262" s="1"/>
      <c r="D262" s="1"/>
      <c r="E262" s="1"/>
    </row>
    <row r="263" spans="1:5" ht="15.75" customHeight="1">
      <c r="A263" s="1"/>
      <c r="B263" s="1"/>
      <c r="C263" s="1"/>
      <c r="D263" s="1"/>
      <c r="E263" s="1"/>
    </row>
    <row r="264" spans="1:5" ht="15.75" customHeight="1">
      <c r="A264" s="1"/>
      <c r="B264" s="1"/>
      <c r="C264" s="1"/>
      <c r="D264" s="1"/>
      <c r="E264" s="1"/>
    </row>
    <row r="265" spans="1:5" ht="15.75" customHeight="1">
      <c r="A265" s="1"/>
      <c r="B265" s="1"/>
      <c r="C265" s="1"/>
      <c r="D265" s="1"/>
      <c r="E265" s="1"/>
    </row>
    <row r="266" spans="1:5" ht="15.75" customHeight="1">
      <c r="A266" s="1"/>
      <c r="B266" s="1"/>
      <c r="C266" s="1"/>
      <c r="D266" s="1"/>
      <c r="E266" s="1"/>
    </row>
    <row r="267" spans="1:5" ht="15.75" customHeight="1">
      <c r="A267" s="1"/>
      <c r="B267" s="1"/>
      <c r="C267" s="1"/>
      <c r="D267" s="1"/>
      <c r="E267" s="1"/>
    </row>
    <row r="268" spans="1:5" ht="15.75" customHeight="1">
      <c r="A268" s="1"/>
      <c r="B268" s="1"/>
      <c r="C268" s="1"/>
      <c r="D268" s="1"/>
      <c r="E268" s="1"/>
    </row>
    <row r="269" spans="1:5" ht="15.75" customHeight="1">
      <c r="A269" s="1"/>
      <c r="B269" s="1"/>
      <c r="C269" s="1"/>
      <c r="D269" s="1"/>
      <c r="E269" s="1"/>
    </row>
    <row r="270" spans="1:5" ht="15.75" customHeight="1">
      <c r="A270" s="1"/>
      <c r="B270" s="1"/>
      <c r="C270" s="1"/>
      <c r="D270" s="1"/>
      <c r="E270" s="1"/>
    </row>
    <row r="271" spans="1:5" ht="15.75" customHeight="1">
      <c r="A271" s="1"/>
      <c r="B271" s="1"/>
      <c r="C271" s="1"/>
      <c r="D271" s="1"/>
      <c r="E271" s="1"/>
    </row>
    <row r="272" spans="1:5" ht="15.75" customHeight="1">
      <c r="A272" s="1"/>
      <c r="B272" s="1"/>
      <c r="C272" s="1"/>
      <c r="D272" s="1"/>
      <c r="E272" s="1"/>
    </row>
    <row r="273" spans="1:5" ht="15.75" customHeight="1">
      <c r="A273" s="1"/>
      <c r="B273" s="1"/>
      <c r="C273" s="1"/>
      <c r="D273" s="1"/>
      <c r="E273" s="1"/>
    </row>
    <row r="274" spans="1:5" ht="15.75" customHeight="1">
      <c r="A274" s="1"/>
      <c r="B274" s="1"/>
      <c r="C274" s="1"/>
      <c r="D274" s="1"/>
      <c r="E274" s="1"/>
    </row>
    <row r="275" spans="1:5" ht="15.75" customHeight="1">
      <c r="A275" s="1"/>
      <c r="B275" s="1"/>
      <c r="C275" s="1"/>
      <c r="D275" s="1"/>
      <c r="E275" s="1"/>
    </row>
    <row r="276" spans="1:5" ht="15.75" customHeight="1">
      <c r="A276" s="1"/>
      <c r="B276" s="1"/>
      <c r="C276" s="1"/>
      <c r="D276" s="1"/>
      <c r="E276" s="1"/>
    </row>
    <row r="277" spans="1:5" ht="15.75" customHeight="1">
      <c r="A277" s="1"/>
      <c r="B277" s="1"/>
      <c r="C277" s="1"/>
      <c r="D277" s="1"/>
      <c r="E277" s="1"/>
    </row>
    <row r="278" spans="1:5" ht="15.75" customHeight="1">
      <c r="A278" s="1"/>
      <c r="B278" s="1"/>
      <c r="C278" s="1"/>
      <c r="D278" s="1"/>
      <c r="E278" s="1"/>
    </row>
    <row r="279" spans="1:5" ht="15.75" customHeight="1">
      <c r="A279" s="1"/>
      <c r="B279" s="1"/>
      <c r="C279" s="1"/>
      <c r="D279" s="1"/>
      <c r="E279" s="1"/>
    </row>
    <row r="280" spans="1:5" ht="15.75" customHeight="1">
      <c r="A280" s="1"/>
      <c r="B280" s="1"/>
      <c r="C280" s="1"/>
      <c r="D280" s="1"/>
      <c r="E280" s="1"/>
    </row>
    <row r="281" spans="1:5" ht="15.75" customHeight="1">
      <c r="A281" s="1"/>
      <c r="B281" s="1"/>
      <c r="C281" s="1"/>
      <c r="D281" s="1"/>
      <c r="E281" s="1"/>
    </row>
    <row r="282" spans="1:5" ht="15.75" customHeight="1">
      <c r="A282" s="1"/>
      <c r="B282" s="1"/>
      <c r="C282" s="1"/>
      <c r="D282" s="1"/>
      <c r="E282" s="1"/>
    </row>
    <row r="283" spans="1:5" ht="15.75" customHeight="1">
      <c r="A283" s="1"/>
      <c r="B283" s="1"/>
      <c r="C283" s="1"/>
      <c r="D283" s="1"/>
      <c r="E283" s="1"/>
    </row>
    <row r="284" spans="1:5" ht="15.75" customHeight="1">
      <c r="A284" s="1"/>
      <c r="B284" s="1"/>
      <c r="C284" s="1"/>
      <c r="D284" s="1"/>
      <c r="E284" s="1"/>
    </row>
    <row r="285" spans="1:5" ht="15.75" customHeight="1">
      <c r="A285" s="1"/>
      <c r="B285" s="1"/>
      <c r="C285" s="1"/>
      <c r="D285" s="1"/>
      <c r="E285" s="1"/>
    </row>
    <row r="286" spans="1:5" ht="15.75" customHeight="1">
      <c r="A286" s="1"/>
      <c r="B286" s="1"/>
      <c r="C286" s="1"/>
      <c r="D286" s="1"/>
      <c r="E286" s="1"/>
    </row>
    <row r="287" spans="1:5" ht="15.75" customHeight="1">
      <c r="A287" s="1"/>
      <c r="B287" s="1"/>
      <c r="C287" s="1"/>
      <c r="D287" s="1"/>
      <c r="E287" s="1"/>
    </row>
    <row r="288" spans="1:5" ht="15.75" customHeight="1">
      <c r="A288" s="1"/>
      <c r="B288" s="1"/>
      <c r="C288" s="1"/>
      <c r="D288" s="1"/>
      <c r="E288" s="1"/>
    </row>
    <row r="289" spans="1:5" ht="15.75" customHeight="1">
      <c r="A289" s="1"/>
      <c r="B289" s="1"/>
      <c r="C289" s="1"/>
      <c r="D289" s="1"/>
      <c r="E289" s="1"/>
    </row>
    <row r="290" spans="1:5" ht="15.75" customHeight="1">
      <c r="A290" s="1"/>
      <c r="B290" s="1"/>
      <c r="C290" s="1"/>
      <c r="D290" s="1"/>
      <c r="E290" s="1"/>
    </row>
    <row r="291" spans="1:5" ht="15.75" customHeight="1">
      <c r="A291" s="1"/>
      <c r="B291" s="1"/>
      <c r="C291" s="1"/>
      <c r="D291" s="1"/>
      <c r="E291" s="1"/>
    </row>
    <row r="292" spans="1:5" ht="15.75" customHeight="1">
      <c r="A292" s="1"/>
      <c r="B292" s="1"/>
      <c r="C292" s="1"/>
      <c r="D292" s="1"/>
      <c r="E292" s="1"/>
    </row>
    <row r="293" spans="1:5" ht="15.75" customHeight="1">
      <c r="A293" s="1"/>
      <c r="B293" s="1"/>
      <c r="C293" s="1"/>
      <c r="D293" s="1"/>
      <c r="E293" s="1"/>
    </row>
    <row r="294" spans="1:5" ht="15.75" customHeight="1">
      <c r="A294" s="1"/>
      <c r="B294" s="1"/>
      <c r="C294" s="1"/>
      <c r="D294" s="1"/>
      <c r="E294" s="1"/>
    </row>
    <row r="295" spans="1:5" ht="15.75" customHeight="1">
      <c r="A295" s="1"/>
      <c r="B295" s="1"/>
      <c r="C295" s="1"/>
      <c r="D295" s="1"/>
      <c r="E295" s="1"/>
    </row>
    <row r="296" spans="1:5" ht="15.75" customHeight="1">
      <c r="A296" s="1"/>
      <c r="B296" s="1"/>
      <c r="C296" s="1"/>
      <c r="D296" s="1"/>
      <c r="E296" s="1"/>
    </row>
    <row r="297" spans="1:5" ht="15.75" customHeight="1">
      <c r="A297" s="1"/>
      <c r="B297" s="1"/>
      <c r="C297" s="1"/>
      <c r="D297" s="1"/>
      <c r="E297" s="1"/>
    </row>
    <row r="298" spans="1:5" ht="15.75" customHeight="1">
      <c r="A298" s="1"/>
      <c r="B298" s="1"/>
      <c r="C298" s="1"/>
      <c r="D298" s="1"/>
      <c r="E298" s="1"/>
    </row>
    <row r="299" spans="1:5" ht="15.75" customHeight="1">
      <c r="A299" s="1"/>
      <c r="B299" s="1"/>
      <c r="C299" s="1"/>
      <c r="D299" s="1"/>
      <c r="E299" s="1"/>
    </row>
    <row r="300" spans="1:5" ht="15.75" customHeight="1">
      <c r="A300" s="1"/>
      <c r="B300" s="1"/>
      <c r="C300" s="1"/>
      <c r="D300" s="1"/>
      <c r="E300" s="1"/>
    </row>
    <row r="301" spans="1:5" ht="15.75" customHeight="1">
      <c r="A301" s="1"/>
      <c r="B301" s="1"/>
      <c r="C301" s="1"/>
      <c r="D301" s="1"/>
      <c r="E301" s="1"/>
    </row>
    <row r="302" spans="1:5" ht="15.75" customHeight="1">
      <c r="A302" s="1"/>
      <c r="B302" s="1"/>
      <c r="C302" s="1"/>
      <c r="D302" s="1"/>
      <c r="E302" s="1"/>
    </row>
    <row r="303" spans="1:5" ht="15.75" customHeight="1">
      <c r="A303" s="1"/>
      <c r="B303" s="1"/>
      <c r="C303" s="1"/>
      <c r="D303" s="1"/>
      <c r="E303" s="1"/>
    </row>
    <row r="304" spans="1:5" ht="15.75" customHeight="1">
      <c r="A304" s="1"/>
      <c r="B304" s="1"/>
      <c r="C304" s="1"/>
      <c r="D304" s="1"/>
      <c r="E304" s="1"/>
    </row>
    <row r="305" spans="1:5" ht="15.75" customHeight="1">
      <c r="A305" s="1"/>
      <c r="B305" s="1"/>
      <c r="C305" s="1"/>
      <c r="D305" s="1"/>
      <c r="E305" s="1"/>
    </row>
    <row r="306" spans="1:5" ht="15.75" customHeight="1">
      <c r="A306" s="1"/>
      <c r="B306" s="1"/>
      <c r="C306" s="1"/>
      <c r="D306" s="1"/>
      <c r="E306" s="1"/>
    </row>
    <row r="307" spans="1:5" ht="15.75" customHeight="1">
      <c r="A307" s="1"/>
      <c r="B307" s="1"/>
      <c r="C307" s="1"/>
      <c r="D307" s="1"/>
      <c r="E307" s="1"/>
    </row>
    <row r="308" spans="1:5" ht="15.75" customHeight="1">
      <c r="A308" s="1"/>
      <c r="B308" s="1"/>
      <c r="C308" s="1"/>
      <c r="D308" s="1"/>
      <c r="E308" s="1"/>
    </row>
    <row r="309" spans="1:5" ht="15.75" customHeight="1">
      <c r="A309" s="1"/>
      <c r="B309" s="1"/>
      <c r="C309" s="1"/>
      <c r="D309" s="1"/>
      <c r="E309" s="1"/>
    </row>
    <row r="310" spans="1:5" ht="15.75" customHeight="1">
      <c r="A310" s="1"/>
      <c r="B310" s="1"/>
      <c r="C310" s="1"/>
      <c r="D310" s="1"/>
      <c r="E310" s="1"/>
    </row>
    <row r="311" spans="1:5" ht="15.75" customHeight="1">
      <c r="A311" s="1"/>
      <c r="B311" s="1"/>
      <c r="C311" s="1"/>
      <c r="D311" s="1"/>
      <c r="E311" s="1"/>
    </row>
    <row r="312" spans="1:5" ht="15.75" customHeight="1">
      <c r="A312" s="1"/>
      <c r="B312" s="1"/>
      <c r="C312" s="1"/>
      <c r="D312" s="1"/>
      <c r="E312" s="1"/>
    </row>
    <row r="313" spans="1:5" ht="15.75" customHeight="1">
      <c r="A313" s="1"/>
      <c r="B313" s="1"/>
      <c r="C313" s="1"/>
      <c r="D313" s="1"/>
      <c r="E313" s="1"/>
    </row>
    <row r="314" spans="1:5" ht="15.75" customHeight="1">
      <c r="A314" s="1"/>
      <c r="B314" s="1"/>
      <c r="C314" s="1"/>
      <c r="D314" s="1"/>
      <c r="E314" s="1"/>
    </row>
    <row r="315" spans="1:5" ht="15.75" customHeight="1">
      <c r="A315" s="1"/>
      <c r="B315" s="1"/>
      <c r="C315" s="1"/>
      <c r="D315" s="1"/>
      <c r="E315" s="1"/>
    </row>
    <row r="316" spans="1:5" ht="15.75" customHeight="1">
      <c r="A316" s="1"/>
      <c r="B316" s="1"/>
      <c r="C316" s="1"/>
      <c r="D316" s="1"/>
      <c r="E316" s="1"/>
    </row>
    <row r="317" spans="1:5" ht="15.75" customHeight="1">
      <c r="A317" s="1"/>
      <c r="B317" s="1"/>
      <c r="C317" s="1"/>
      <c r="D317" s="1"/>
      <c r="E317" s="1"/>
    </row>
    <row r="318" spans="1:5" ht="15.75" customHeight="1">
      <c r="A318" s="1"/>
      <c r="B318" s="1"/>
      <c r="C318" s="1"/>
      <c r="D318" s="1"/>
      <c r="E318" s="1"/>
    </row>
    <row r="319" spans="1:5" ht="15.75" customHeight="1">
      <c r="A319" s="1"/>
      <c r="B319" s="1"/>
      <c r="C319" s="1"/>
      <c r="D319" s="1"/>
      <c r="E319" s="1"/>
    </row>
    <row r="320" spans="1:5" ht="15.75" customHeight="1">
      <c r="A320" s="1"/>
      <c r="B320" s="1"/>
      <c r="C320" s="1"/>
      <c r="D320" s="1"/>
      <c r="E320" s="1"/>
    </row>
    <row r="321" spans="1:5" ht="15.75" customHeight="1">
      <c r="A321" s="1"/>
      <c r="B321" s="1"/>
      <c r="C321" s="1"/>
      <c r="D321" s="1"/>
      <c r="E321" s="1"/>
    </row>
    <row r="322" spans="1:5" ht="15.75" customHeight="1">
      <c r="A322" s="1"/>
      <c r="B322" s="1"/>
      <c r="C322" s="1"/>
      <c r="D322" s="1"/>
      <c r="E322" s="1"/>
    </row>
    <row r="323" spans="1:5" ht="15.75" customHeight="1">
      <c r="A323" s="1"/>
      <c r="B323" s="1"/>
      <c r="C323" s="1"/>
      <c r="D323" s="1"/>
      <c r="E323" s="1"/>
    </row>
    <row r="324" spans="1:5" ht="15.75" customHeight="1">
      <c r="A324" s="1"/>
      <c r="B324" s="1"/>
      <c r="C324" s="1"/>
      <c r="D324" s="1"/>
      <c r="E324" s="1"/>
    </row>
    <row r="325" spans="1:5" ht="15.75" customHeight="1">
      <c r="A325" s="1"/>
      <c r="B325" s="1"/>
      <c r="C325" s="1"/>
      <c r="D325" s="1"/>
      <c r="E325" s="1"/>
    </row>
    <row r="326" spans="1:5" ht="15.75" customHeight="1">
      <c r="A326" s="1"/>
      <c r="B326" s="1"/>
      <c r="C326" s="1"/>
      <c r="D326" s="1"/>
      <c r="E326" s="1"/>
    </row>
    <row r="327" spans="1:5" ht="15.75" customHeight="1">
      <c r="A327" s="1"/>
      <c r="B327" s="1"/>
      <c r="C327" s="1"/>
      <c r="D327" s="1"/>
      <c r="E327" s="1"/>
    </row>
    <row r="328" spans="1:5" ht="15.75" customHeight="1">
      <c r="A328" s="1"/>
      <c r="B328" s="1"/>
      <c r="C328" s="1"/>
      <c r="D328" s="1"/>
      <c r="E328" s="1"/>
    </row>
    <row r="329" spans="1:5" ht="15.75" customHeight="1">
      <c r="A329" s="1"/>
      <c r="B329" s="1"/>
      <c r="C329" s="1"/>
      <c r="D329" s="1"/>
      <c r="E329" s="1"/>
    </row>
    <row r="330" spans="1:5" ht="15.75" customHeight="1">
      <c r="A330" s="1"/>
      <c r="B330" s="1"/>
      <c r="C330" s="1"/>
      <c r="D330" s="1"/>
      <c r="E330" s="1"/>
    </row>
    <row r="331" spans="1:5" ht="15.75" customHeight="1">
      <c r="A331" s="1"/>
      <c r="B331" s="1"/>
      <c r="C331" s="1"/>
      <c r="D331" s="1"/>
      <c r="E331" s="1"/>
    </row>
    <row r="332" spans="1:5" ht="15.75" customHeight="1">
      <c r="A332" s="1"/>
      <c r="B332" s="1"/>
      <c r="C332" s="1"/>
      <c r="D332" s="1"/>
      <c r="E332" s="1"/>
    </row>
    <row r="333" spans="1:5" ht="15.75" customHeight="1">
      <c r="A333" s="1"/>
      <c r="B333" s="1"/>
      <c r="C333" s="1"/>
      <c r="D333" s="1"/>
      <c r="E333" s="1"/>
    </row>
    <row r="334" spans="1:5" ht="15.75" customHeight="1">
      <c r="A334" s="1"/>
      <c r="B334" s="1"/>
      <c r="C334" s="1"/>
      <c r="D334" s="1"/>
      <c r="E334" s="1"/>
    </row>
    <row r="335" spans="1:5" ht="15.75" customHeight="1">
      <c r="A335" s="1"/>
      <c r="B335" s="1"/>
      <c r="C335" s="1"/>
      <c r="D335" s="1"/>
      <c r="E335" s="1"/>
    </row>
    <row r="336" spans="1:5" ht="15.75" customHeight="1">
      <c r="A336" s="1"/>
      <c r="B336" s="1"/>
      <c r="C336" s="1"/>
      <c r="D336" s="1"/>
      <c r="E336" s="1"/>
    </row>
    <row r="337" spans="1:5" ht="15.75" customHeight="1">
      <c r="A337" s="1"/>
      <c r="B337" s="1"/>
      <c r="C337" s="1"/>
      <c r="D337" s="1"/>
      <c r="E337" s="1"/>
    </row>
    <row r="338" spans="1:5" ht="15.75" customHeight="1">
      <c r="A338" s="1"/>
      <c r="B338" s="1"/>
      <c r="C338" s="1"/>
      <c r="D338" s="1"/>
      <c r="E338" s="1"/>
    </row>
    <row r="339" spans="1:5" ht="15.75" customHeight="1">
      <c r="A339" s="1"/>
      <c r="B339" s="1"/>
      <c r="C339" s="1"/>
      <c r="D339" s="1"/>
      <c r="E339" s="1"/>
    </row>
    <row r="340" spans="1:5" ht="15.75" customHeight="1">
      <c r="A340" s="1"/>
      <c r="B340" s="1"/>
      <c r="C340" s="1"/>
      <c r="D340" s="1"/>
      <c r="E340" s="1"/>
    </row>
    <row r="341" spans="1:5" ht="15.75" customHeight="1">
      <c r="A341" s="1"/>
      <c r="B341" s="1"/>
      <c r="C341" s="1"/>
      <c r="D341" s="1"/>
      <c r="E341" s="1"/>
    </row>
    <row r="342" spans="1:5" ht="15.75" customHeight="1">
      <c r="A342" s="1"/>
      <c r="B342" s="1"/>
      <c r="C342" s="1"/>
      <c r="D342" s="1"/>
      <c r="E342" s="1"/>
    </row>
    <row r="343" spans="1:5" ht="15.75" customHeight="1">
      <c r="A343" s="1"/>
      <c r="B343" s="1"/>
      <c r="C343" s="1"/>
      <c r="D343" s="1"/>
      <c r="E343" s="1"/>
    </row>
    <row r="344" spans="1:5" ht="15.75" customHeight="1">
      <c r="A344" s="1"/>
      <c r="B344" s="1"/>
      <c r="C344" s="1"/>
      <c r="D344" s="1"/>
      <c r="E344" s="1"/>
    </row>
    <row r="345" spans="1:5" ht="15.75" customHeight="1">
      <c r="A345" s="1"/>
      <c r="B345" s="1"/>
      <c r="C345" s="1"/>
      <c r="D345" s="1"/>
      <c r="E345" s="1"/>
    </row>
    <row r="346" spans="1:5" ht="15.75" customHeight="1">
      <c r="A346" s="1"/>
      <c r="B346" s="1"/>
      <c r="C346" s="1"/>
      <c r="D346" s="1"/>
      <c r="E346" s="1"/>
    </row>
    <row r="347" spans="1:5" ht="15.75" customHeight="1">
      <c r="A347" s="1"/>
      <c r="B347" s="1"/>
      <c r="C347" s="1"/>
      <c r="D347" s="1"/>
      <c r="E347" s="1"/>
    </row>
    <row r="348" spans="1:5" ht="15.75" customHeight="1">
      <c r="A348" s="1"/>
      <c r="B348" s="1"/>
      <c r="C348" s="1"/>
      <c r="D348" s="1"/>
      <c r="E348" s="1"/>
    </row>
    <row r="349" spans="1:5" ht="15.75" customHeight="1">
      <c r="A349" s="1"/>
      <c r="B349" s="1"/>
      <c r="C349" s="1"/>
      <c r="D349" s="1"/>
      <c r="E349" s="1"/>
    </row>
    <row r="350" spans="1:5" ht="15.75" customHeight="1">
      <c r="A350" s="1"/>
      <c r="B350" s="1"/>
      <c r="C350" s="1"/>
      <c r="D350" s="1"/>
      <c r="E350" s="1"/>
    </row>
    <row r="351" spans="1:5" ht="15.75" customHeight="1">
      <c r="A351" s="1"/>
      <c r="B351" s="1"/>
      <c r="C351" s="1"/>
      <c r="D351" s="1"/>
      <c r="E351" s="1"/>
    </row>
    <row r="352" spans="1:5" ht="15.75" customHeight="1">
      <c r="A352" s="1"/>
      <c r="B352" s="1"/>
      <c r="C352" s="1"/>
      <c r="D352" s="1"/>
      <c r="E352" s="1"/>
    </row>
    <row r="353" spans="1:5" ht="15.75" customHeight="1">
      <c r="A353" s="1"/>
      <c r="B353" s="1"/>
      <c r="C353" s="1"/>
      <c r="D353" s="1"/>
      <c r="E353" s="1"/>
    </row>
    <row r="354" spans="1:5" ht="15.75" customHeight="1">
      <c r="A354" s="1"/>
      <c r="B354" s="1"/>
      <c r="C354" s="1"/>
      <c r="D354" s="1"/>
      <c r="E354" s="1"/>
    </row>
    <row r="355" spans="1:5" ht="15.75" customHeight="1">
      <c r="A355" s="1"/>
      <c r="B355" s="1"/>
      <c r="C355" s="1"/>
      <c r="D355" s="1"/>
      <c r="E355" s="1"/>
    </row>
    <row r="356" spans="1:5" ht="15.75" customHeight="1">
      <c r="A356" s="1"/>
      <c r="B356" s="1"/>
      <c r="C356" s="1"/>
      <c r="D356" s="1"/>
      <c r="E356" s="1"/>
    </row>
    <row r="357" spans="1:5" ht="15.75" customHeight="1">
      <c r="A357" s="1"/>
      <c r="B357" s="1"/>
      <c r="C357" s="1"/>
      <c r="D357" s="1"/>
      <c r="E357" s="1"/>
    </row>
    <row r="358" spans="1:5" ht="15.75" customHeight="1">
      <c r="A358" s="1"/>
      <c r="B358" s="1"/>
      <c r="C358" s="1"/>
      <c r="D358" s="1"/>
      <c r="E358" s="1"/>
    </row>
    <row r="359" spans="1:5" ht="15.75" customHeight="1">
      <c r="A359" s="1"/>
      <c r="B359" s="1"/>
      <c r="C359" s="1"/>
      <c r="D359" s="1"/>
      <c r="E359" s="1"/>
    </row>
    <row r="360" spans="1:5" ht="15.75" customHeight="1">
      <c r="A360" s="1"/>
      <c r="B360" s="1"/>
      <c r="C360" s="1"/>
      <c r="D360" s="1"/>
      <c r="E360" s="1"/>
    </row>
    <row r="361" spans="1:5" ht="15.75" customHeight="1">
      <c r="A361" s="1"/>
      <c r="B361" s="1"/>
      <c r="C361" s="1"/>
      <c r="D361" s="1"/>
      <c r="E361" s="1"/>
    </row>
    <row r="362" spans="1:5" ht="15.75" customHeight="1">
      <c r="A362" s="1"/>
      <c r="B362" s="1"/>
      <c r="C362" s="1"/>
      <c r="D362" s="1"/>
      <c r="E362" s="1"/>
    </row>
    <row r="363" spans="1:5" ht="15.75" customHeight="1">
      <c r="A363" s="1"/>
      <c r="B363" s="1"/>
      <c r="C363" s="1"/>
      <c r="D363" s="1"/>
      <c r="E363" s="1"/>
    </row>
    <row r="364" spans="1:5" ht="15.75" customHeight="1">
      <c r="A364" s="1"/>
      <c r="B364" s="1"/>
      <c r="C364" s="1"/>
      <c r="D364" s="1"/>
      <c r="E364" s="1"/>
    </row>
    <row r="365" spans="1:5" ht="15.75" customHeight="1">
      <c r="A365" s="1"/>
      <c r="B365" s="1"/>
      <c r="C365" s="1"/>
      <c r="D365" s="1"/>
      <c r="E365" s="1"/>
    </row>
    <row r="366" spans="1:5" ht="15.75" customHeight="1">
      <c r="A366" s="1"/>
      <c r="B366" s="1"/>
      <c r="C366" s="1"/>
      <c r="D366" s="1"/>
      <c r="E366" s="1"/>
    </row>
    <row r="367" spans="1:5" ht="15.75" customHeight="1">
      <c r="A367" s="1"/>
      <c r="B367" s="1"/>
      <c r="C367" s="1"/>
      <c r="D367" s="1"/>
      <c r="E367" s="1"/>
    </row>
    <row r="368" spans="1:5" ht="15.75" customHeight="1">
      <c r="A368" s="1"/>
      <c r="B368" s="1"/>
      <c r="C368" s="1"/>
      <c r="D368" s="1"/>
      <c r="E368" s="1"/>
    </row>
    <row r="369" spans="1:5" ht="15.75" customHeight="1">
      <c r="A369" s="1"/>
      <c r="B369" s="1"/>
      <c r="C369" s="1"/>
      <c r="D369" s="1"/>
      <c r="E369" s="1"/>
    </row>
    <row r="370" spans="1:5" ht="15.75" customHeight="1">
      <c r="A370" s="1"/>
      <c r="B370" s="1"/>
      <c r="C370" s="1"/>
      <c r="D370" s="1"/>
      <c r="E370" s="1"/>
    </row>
    <row r="371" spans="1:5" ht="15.75" customHeight="1">
      <c r="A371" s="1"/>
      <c r="B371" s="1"/>
      <c r="C371" s="1"/>
      <c r="D371" s="1"/>
      <c r="E371" s="1"/>
    </row>
    <row r="372" spans="1:5" ht="15.75" customHeight="1">
      <c r="A372" s="1"/>
      <c r="B372" s="1"/>
      <c r="C372" s="1"/>
      <c r="D372" s="1"/>
      <c r="E372" s="1"/>
    </row>
    <row r="373" spans="1:5" ht="15.75" customHeight="1">
      <c r="A373" s="1"/>
      <c r="B373" s="1"/>
      <c r="C373" s="1"/>
      <c r="D373" s="1"/>
      <c r="E373" s="1"/>
    </row>
    <row r="374" spans="1:5" ht="15.75" customHeight="1">
      <c r="A374" s="1"/>
      <c r="B374" s="1"/>
      <c r="C374" s="1"/>
      <c r="D374" s="1"/>
      <c r="E374" s="1"/>
    </row>
    <row r="375" spans="1:5" ht="15.75" customHeight="1">
      <c r="A375" s="1"/>
      <c r="B375" s="1"/>
      <c r="C375" s="1"/>
      <c r="D375" s="1"/>
      <c r="E375" s="1"/>
    </row>
    <row r="376" spans="1:5" ht="15.75" customHeight="1">
      <c r="A376" s="1"/>
      <c r="B376" s="1"/>
      <c r="C376" s="1"/>
      <c r="D376" s="1"/>
      <c r="E376" s="1"/>
    </row>
    <row r="377" spans="1:5" ht="15.75" customHeight="1">
      <c r="A377" s="1"/>
      <c r="B377" s="1"/>
      <c r="C377" s="1"/>
      <c r="D377" s="1"/>
      <c r="E377" s="1"/>
    </row>
    <row r="378" spans="1:5" ht="15.75" customHeight="1">
      <c r="A378" s="1"/>
      <c r="B378" s="1"/>
      <c r="C378" s="1"/>
      <c r="D378" s="1"/>
      <c r="E378" s="1"/>
    </row>
    <row r="379" spans="1:5" ht="15.75" customHeight="1">
      <c r="A379" s="1"/>
      <c r="B379" s="1"/>
      <c r="C379" s="1"/>
      <c r="D379" s="1"/>
      <c r="E379" s="1"/>
    </row>
    <row r="380" spans="1:5" ht="15.75" customHeight="1">
      <c r="A380" s="1"/>
      <c r="B380" s="1"/>
      <c r="C380" s="1"/>
      <c r="D380" s="1"/>
      <c r="E380" s="1"/>
    </row>
    <row r="381" spans="1:5" ht="15.75" customHeight="1">
      <c r="A381" s="1"/>
      <c r="B381" s="1"/>
      <c r="C381" s="1"/>
      <c r="D381" s="1"/>
      <c r="E381" s="1"/>
    </row>
    <row r="382" spans="1:5" ht="15.75" customHeight="1">
      <c r="A382" s="1"/>
      <c r="B382" s="1"/>
      <c r="C382" s="1"/>
      <c r="D382" s="1"/>
      <c r="E382" s="1"/>
    </row>
    <row r="383" spans="1:5" ht="15.75" customHeight="1">
      <c r="A383" s="1"/>
      <c r="B383" s="1"/>
      <c r="C383" s="1"/>
      <c r="D383" s="1"/>
      <c r="E383" s="1"/>
    </row>
    <row r="384" spans="1:5" ht="15.75" customHeight="1">
      <c r="A384" s="1"/>
      <c r="B384" s="1"/>
      <c r="C384" s="1"/>
      <c r="D384" s="1"/>
      <c r="E384" s="1"/>
    </row>
    <row r="385" spans="1:5" ht="15.75" customHeight="1">
      <c r="A385" s="1"/>
      <c r="B385" s="1"/>
      <c r="C385" s="1"/>
      <c r="D385" s="1"/>
      <c r="E385" s="1"/>
    </row>
    <row r="386" spans="1:5" ht="15.75" customHeight="1">
      <c r="A386" s="1"/>
      <c r="B386" s="1"/>
      <c r="C386" s="1"/>
      <c r="D386" s="1"/>
      <c r="E386" s="1"/>
    </row>
    <row r="387" spans="1:5" ht="15.75" customHeight="1">
      <c r="A387" s="1"/>
      <c r="B387" s="1"/>
      <c r="C387" s="1"/>
      <c r="D387" s="1"/>
      <c r="E387" s="1"/>
    </row>
    <row r="388" spans="1:5" ht="15.75" customHeight="1">
      <c r="A388" s="1"/>
      <c r="B388" s="1"/>
      <c r="C388" s="1"/>
      <c r="D388" s="1"/>
      <c r="E388" s="1"/>
    </row>
    <row r="389" spans="1:5" ht="15.75" customHeight="1">
      <c r="A389" s="1"/>
      <c r="B389" s="1"/>
      <c r="C389" s="1"/>
      <c r="D389" s="1"/>
      <c r="E389" s="1"/>
    </row>
    <row r="390" spans="1:5" ht="15.75" customHeight="1">
      <c r="A390" s="1"/>
      <c r="B390" s="1"/>
      <c r="C390" s="1"/>
      <c r="D390" s="1"/>
      <c r="E390" s="1"/>
    </row>
    <row r="391" spans="1:5" ht="15.75" customHeight="1">
      <c r="A391" s="1"/>
      <c r="B391" s="1"/>
      <c r="C391" s="1"/>
      <c r="D391" s="1"/>
      <c r="E391" s="1"/>
    </row>
    <row r="392" spans="1:5" ht="15.75" customHeight="1">
      <c r="A392" s="1"/>
      <c r="B392" s="1"/>
      <c r="C392" s="1"/>
      <c r="D392" s="1"/>
      <c r="E392" s="1"/>
    </row>
    <row r="393" spans="1:5" ht="15.75" customHeight="1">
      <c r="A393" s="1"/>
      <c r="B393" s="1"/>
      <c r="C393" s="1"/>
      <c r="D393" s="1"/>
      <c r="E393" s="1"/>
    </row>
    <row r="394" spans="1:5" ht="15.75" customHeight="1">
      <c r="A394" s="1"/>
      <c r="B394" s="1"/>
      <c r="C394" s="1"/>
      <c r="D394" s="1"/>
      <c r="E394" s="1"/>
    </row>
    <row r="395" spans="1:5" ht="15.75" customHeight="1">
      <c r="A395" s="1"/>
      <c r="B395" s="1"/>
      <c r="C395" s="1"/>
      <c r="D395" s="1"/>
      <c r="E395" s="1"/>
    </row>
    <row r="396" spans="1:5" ht="15.75" customHeight="1">
      <c r="A396" s="1"/>
      <c r="B396" s="1"/>
      <c r="C396" s="1"/>
      <c r="D396" s="1"/>
      <c r="E396" s="1"/>
    </row>
    <row r="397" spans="1:5" ht="15.75" customHeight="1">
      <c r="A397" s="1"/>
      <c r="B397" s="1"/>
      <c r="C397" s="1"/>
      <c r="D397" s="1"/>
      <c r="E397" s="1"/>
    </row>
    <row r="398" spans="1:5" ht="15.75" customHeight="1">
      <c r="A398" s="1"/>
      <c r="B398" s="1"/>
      <c r="C398" s="1"/>
      <c r="D398" s="1"/>
      <c r="E398" s="1"/>
    </row>
    <row r="399" spans="1:5" ht="15.75" customHeight="1">
      <c r="A399" s="1"/>
      <c r="B399" s="1"/>
      <c r="C399" s="1"/>
      <c r="D399" s="1"/>
      <c r="E399" s="1"/>
    </row>
    <row r="400" spans="1:5" ht="15.75" customHeight="1">
      <c r="A400" s="1"/>
      <c r="B400" s="1"/>
      <c r="C400" s="1"/>
      <c r="D400" s="1"/>
      <c r="E400" s="1"/>
    </row>
    <row r="401" spans="1:5" ht="15.75" customHeight="1">
      <c r="A401" s="1"/>
      <c r="B401" s="1"/>
      <c r="C401" s="1"/>
      <c r="D401" s="1"/>
      <c r="E401" s="1"/>
    </row>
    <row r="402" spans="1:5" ht="15.75" customHeight="1">
      <c r="A402" s="1"/>
      <c r="B402" s="1"/>
      <c r="C402" s="1"/>
      <c r="D402" s="1"/>
      <c r="E402" s="1"/>
    </row>
    <row r="403" spans="1:5" ht="15.75" customHeight="1">
      <c r="A403" s="1"/>
      <c r="B403" s="1"/>
      <c r="C403" s="1"/>
      <c r="D403" s="1"/>
      <c r="E403" s="1"/>
    </row>
    <row r="404" spans="1:5" ht="15.75" customHeight="1">
      <c r="A404" s="1"/>
      <c r="B404" s="1"/>
      <c r="C404" s="1"/>
      <c r="D404" s="1"/>
      <c r="E404" s="1"/>
    </row>
    <row r="405" spans="1:5" ht="15.75" customHeight="1">
      <c r="A405" s="1"/>
      <c r="B405" s="1"/>
      <c r="C405" s="1"/>
      <c r="D405" s="1"/>
      <c r="E405" s="1"/>
    </row>
    <row r="406" spans="1:5" ht="15.75" customHeight="1">
      <c r="A406" s="1"/>
      <c r="B406" s="1"/>
      <c r="C406" s="1"/>
      <c r="D406" s="1"/>
      <c r="E406" s="1"/>
    </row>
    <row r="407" spans="1:5" ht="15.75" customHeight="1">
      <c r="A407" s="1"/>
      <c r="B407" s="1"/>
      <c r="C407" s="1"/>
      <c r="D407" s="1"/>
      <c r="E407" s="1"/>
    </row>
    <row r="408" spans="1:5" ht="15.75" customHeight="1">
      <c r="A408" s="1"/>
      <c r="B408" s="1"/>
      <c r="C408" s="1"/>
      <c r="D408" s="1"/>
      <c r="E408" s="1"/>
    </row>
    <row r="409" spans="1:5" ht="15.75" customHeight="1">
      <c r="A409" s="1"/>
      <c r="B409" s="1"/>
      <c r="C409" s="1"/>
      <c r="D409" s="1"/>
      <c r="E409" s="1"/>
    </row>
    <row r="410" spans="1:5" ht="15.75" customHeight="1">
      <c r="A410" s="1"/>
      <c r="B410" s="1"/>
      <c r="C410" s="1"/>
      <c r="D410" s="1"/>
      <c r="E410" s="1"/>
    </row>
    <row r="411" spans="1:5" ht="15.75" customHeight="1">
      <c r="A411" s="1"/>
      <c r="B411" s="1"/>
      <c r="C411" s="1"/>
      <c r="D411" s="1"/>
      <c r="E411" s="1"/>
    </row>
    <row r="412" spans="1:5" ht="15.75" customHeight="1">
      <c r="A412" s="1"/>
      <c r="B412" s="1"/>
      <c r="C412" s="1"/>
      <c r="D412" s="1"/>
      <c r="E412" s="1"/>
    </row>
    <row r="413" spans="1:5" ht="15.75" customHeight="1">
      <c r="A413" s="1"/>
      <c r="B413" s="1"/>
      <c r="C413" s="1"/>
      <c r="D413" s="1"/>
      <c r="E413" s="1"/>
    </row>
    <row r="414" spans="1:5" ht="15.75" customHeight="1">
      <c r="A414" s="1"/>
      <c r="B414" s="1"/>
      <c r="C414" s="1"/>
      <c r="D414" s="1"/>
      <c r="E414" s="1"/>
    </row>
    <row r="415" spans="1:5" ht="15.75" customHeight="1">
      <c r="A415" s="1"/>
      <c r="B415" s="1"/>
      <c r="C415" s="1"/>
      <c r="D415" s="1"/>
      <c r="E415" s="1"/>
    </row>
    <row r="416" spans="1:5" ht="15.75" customHeight="1">
      <c r="A416" s="1"/>
      <c r="B416" s="1"/>
      <c r="C416" s="1"/>
      <c r="D416" s="1"/>
      <c r="E416" s="1"/>
    </row>
    <row r="417" spans="1:5" ht="15.75" customHeight="1">
      <c r="A417" s="1"/>
      <c r="B417" s="1"/>
      <c r="C417" s="1"/>
      <c r="D417" s="1"/>
      <c r="E417" s="1"/>
    </row>
    <row r="418" spans="1:5" ht="15.75" customHeight="1">
      <c r="A418" s="1"/>
      <c r="B418" s="1"/>
      <c r="C418" s="1"/>
      <c r="D418" s="1"/>
      <c r="E418" s="1"/>
    </row>
    <row r="419" spans="1:5" ht="15.75" customHeight="1">
      <c r="A419" s="1"/>
      <c r="B419" s="1"/>
      <c r="C419" s="1"/>
      <c r="D419" s="1"/>
      <c r="E419" s="1"/>
    </row>
    <row r="420" spans="1:5" ht="15.75" customHeight="1">
      <c r="A420" s="1"/>
      <c r="B420" s="1"/>
      <c r="C420" s="1"/>
      <c r="D420" s="1"/>
      <c r="E420" s="1"/>
    </row>
    <row r="421" spans="1:5" ht="15.75" customHeight="1">
      <c r="A421" s="1"/>
      <c r="B421" s="1"/>
      <c r="C421" s="1"/>
      <c r="D421" s="1"/>
      <c r="E421" s="1"/>
    </row>
    <row r="422" spans="1:5" ht="15.75" customHeight="1">
      <c r="A422" s="1"/>
      <c r="B422" s="1"/>
      <c r="C422" s="1"/>
      <c r="D422" s="1"/>
      <c r="E422" s="1"/>
    </row>
    <row r="423" spans="1:5" ht="15.75" customHeight="1">
      <c r="A423" s="1"/>
      <c r="B423" s="1"/>
      <c r="C423" s="1"/>
      <c r="D423" s="1"/>
      <c r="E423" s="1"/>
    </row>
    <row r="424" spans="1:5" ht="15.75" customHeight="1">
      <c r="A424" s="1"/>
      <c r="B424" s="1"/>
      <c r="C424" s="1"/>
      <c r="D424" s="1"/>
      <c r="E424" s="1"/>
    </row>
    <row r="425" spans="1:5" ht="15.75" customHeight="1">
      <c r="A425" s="1"/>
      <c r="B425" s="1"/>
      <c r="C425" s="1"/>
      <c r="D425" s="1"/>
      <c r="E425" s="1"/>
    </row>
    <row r="426" spans="1:5" ht="15.75" customHeight="1">
      <c r="A426" s="1"/>
      <c r="B426" s="1"/>
      <c r="C426" s="1"/>
      <c r="D426" s="1"/>
      <c r="E426" s="1"/>
    </row>
    <row r="427" spans="1:5" ht="15.75" customHeight="1">
      <c r="A427" s="1"/>
      <c r="B427" s="1"/>
      <c r="C427" s="1"/>
      <c r="D427" s="1"/>
      <c r="E427" s="1"/>
    </row>
    <row r="428" spans="1:5" ht="15.75" customHeight="1">
      <c r="A428" s="1"/>
      <c r="B428" s="1"/>
      <c r="C428" s="1"/>
      <c r="D428" s="1"/>
      <c r="E428" s="1"/>
    </row>
    <row r="429" spans="1:5" ht="15.75" customHeight="1">
      <c r="A429" s="1"/>
      <c r="B429" s="1"/>
      <c r="C429" s="1"/>
      <c r="D429" s="1"/>
      <c r="E429" s="1"/>
    </row>
    <row r="430" spans="1:5" ht="15.75" customHeight="1">
      <c r="A430" s="1"/>
      <c r="B430" s="1"/>
      <c r="C430" s="1"/>
      <c r="D430" s="1"/>
      <c r="E430" s="1"/>
    </row>
    <row r="431" spans="1:5" ht="15.75" customHeight="1">
      <c r="A431" s="1"/>
      <c r="B431" s="1"/>
      <c r="C431" s="1"/>
      <c r="D431" s="1"/>
      <c r="E431" s="1"/>
    </row>
    <row r="432" spans="1:5" ht="15.75" customHeight="1">
      <c r="A432" s="1"/>
      <c r="B432" s="1"/>
      <c r="C432" s="1"/>
      <c r="D432" s="1"/>
      <c r="E432" s="1"/>
    </row>
    <row r="433" spans="1:5" ht="15.75" customHeight="1">
      <c r="A433" s="1"/>
      <c r="B433" s="1"/>
      <c r="C433" s="1"/>
      <c r="D433" s="1"/>
      <c r="E433" s="1"/>
    </row>
    <row r="434" spans="1:5" ht="15.75" customHeight="1">
      <c r="A434" s="1"/>
      <c r="B434" s="1"/>
      <c r="C434" s="1"/>
      <c r="D434" s="1"/>
      <c r="E434" s="1"/>
    </row>
    <row r="435" spans="1:5" ht="15.75" customHeight="1">
      <c r="A435" s="1"/>
      <c r="B435" s="1"/>
      <c r="C435" s="1"/>
      <c r="D435" s="1"/>
      <c r="E435" s="1"/>
    </row>
    <row r="436" spans="1:5" ht="15.75" customHeight="1">
      <c r="A436" s="1"/>
      <c r="B436" s="1"/>
      <c r="C436" s="1"/>
      <c r="D436" s="1"/>
      <c r="E436" s="1"/>
    </row>
    <row r="437" spans="1:5" ht="15.75" customHeight="1">
      <c r="A437" s="1"/>
      <c r="B437" s="1"/>
      <c r="C437" s="1"/>
      <c r="D437" s="1"/>
      <c r="E437" s="1"/>
    </row>
    <row r="438" spans="1:5" ht="15.75" customHeight="1">
      <c r="A438" s="1"/>
      <c r="B438" s="1"/>
      <c r="C438" s="1"/>
      <c r="D438" s="1"/>
      <c r="E438" s="1"/>
    </row>
    <row r="439" spans="1:5" ht="15.75" customHeight="1">
      <c r="A439" s="1"/>
      <c r="B439" s="1"/>
      <c r="C439" s="1"/>
      <c r="D439" s="1"/>
      <c r="E439" s="1"/>
    </row>
    <row r="440" spans="1:5" ht="15.75" customHeight="1">
      <c r="A440" s="1"/>
      <c r="B440" s="1"/>
      <c r="C440" s="1"/>
      <c r="D440" s="1"/>
      <c r="E440" s="1"/>
    </row>
    <row r="441" spans="1:5" ht="15.75" customHeight="1">
      <c r="A441" s="1"/>
      <c r="B441" s="1"/>
      <c r="C441" s="1"/>
      <c r="D441" s="1"/>
      <c r="E441" s="1"/>
    </row>
    <row r="442" spans="1:5" ht="15.75" customHeight="1">
      <c r="A442" s="1"/>
      <c r="B442" s="1"/>
      <c r="C442" s="1"/>
      <c r="D442" s="1"/>
      <c r="E442" s="1"/>
    </row>
    <row r="443" spans="1:5" ht="15.75" customHeight="1">
      <c r="A443" s="1"/>
      <c r="B443" s="1"/>
      <c r="C443" s="1"/>
      <c r="D443" s="1"/>
      <c r="E443" s="1"/>
    </row>
    <row r="444" spans="1:5" ht="15.75" customHeight="1">
      <c r="A444" s="1"/>
      <c r="B444" s="1"/>
      <c r="C444" s="1"/>
      <c r="D444" s="1"/>
      <c r="E444" s="1"/>
    </row>
    <row r="445" spans="1:5" ht="15.75" customHeight="1">
      <c r="A445" s="1"/>
      <c r="B445" s="1"/>
      <c r="C445" s="1"/>
      <c r="D445" s="1"/>
      <c r="E445" s="1"/>
    </row>
    <row r="446" spans="1:5" ht="15.75" customHeight="1">
      <c r="A446" s="1"/>
      <c r="B446" s="1"/>
      <c r="C446" s="1"/>
      <c r="D446" s="1"/>
      <c r="E446" s="1"/>
    </row>
    <row r="447" spans="1:5" ht="15.75" customHeight="1">
      <c r="A447" s="1"/>
      <c r="B447" s="1"/>
      <c r="C447" s="1"/>
      <c r="D447" s="1"/>
      <c r="E447" s="1"/>
    </row>
    <row r="448" spans="1:5" ht="15.75" customHeight="1">
      <c r="A448" s="1"/>
      <c r="B448" s="1"/>
      <c r="C448" s="1"/>
      <c r="D448" s="1"/>
      <c r="E448" s="1"/>
    </row>
    <row r="449" spans="1:5" ht="15.75" customHeight="1">
      <c r="A449" s="1"/>
      <c r="B449" s="1"/>
      <c r="C449" s="1"/>
      <c r="D449" s="1"/>
      <c r="E449" s="1"/>
    </row>
    <row r="450" spans="1:5" ht="15.75" customHeight="1">
      <c r="A450" s="1"/>
      <c r="B450" s="1"/>
      <c r="C450" s="1"/>
      <c r="D450" s="1"/>
      <c r="E450" s="1"/>
    </row>
    <row r="451" spans="1:5" ht="15.75" customHeight="1">
      <c r="A451" s="1"/>
      <c r="B451" s="1"/>
      <c r="C451" s="1"/>
      <c r="D451" s="1"/>
      <c r="E451" s="1"/>
    </row>
    <row r="452" spans="1:5" ht="15.75" customHeight="1">
      <c r="A452" s="1"/>
      <c r="B452" s="1"/>
      <c r="C452" s="1"/>
      <c r="D452" s="1"/>
      <c r="E452" s="1"/>
    </row>
    <row r="453" spans="1:5" ht="15.75" customHeight="1">
      <c r="A453" s="1"/>
      <c r="B453" s="1"/>
      <c r="C453" s="1"/>
      <c r="D453" s="1"/>
      <c r="E453" s="1"/>
    </row>
    <row r="454" spans="1:5" ht="15.75" customHeight="1">
      <c r="A454" s="1"/>
      <c r="B454" s="1"/>
      <c r="C454" s="1"/>
      <c r="D454" s="1"/>
      <c r="E454" s="1"/>
    </row>
    <row r="455" spans="1:5" ht="15.75" customHeight="1">
      <c r="A455" s="1"/>
      <c r="B455" s="1"/>
      <c r="C455" s="1"/>
      <c r="D455" s="1"/>
      <c r="E455" s="1"/>
    </row>
    <row r="456" spans="1:5" ht="15.75" customHeight="1">
      <c r="A456" s="1"/>
      <c r="B456" s="1"/>
      <c r="C456" s="1"/>
      <c r="D456" s="1"/>
      <c r="E456" s="1"/>
    </row>
    <row r="457" spans="1:5" ht="15.75" customHeight="1">
      <c r="A457" s="1"/>
      <c r="B457" s="1"/>
      <c r="C457" s="1"/>
      <c r="D457" s="1"/>
      <c r="E457" s="1"/>
    </row>
    <row r="458" spans="1:5" ht="15.75" customHeight="1">
      <c r="A458" s="1"/>
      <c r="B458" s="1"/>
      <c r="C458" s="1"/>
      <c r="D458" s="1"/>
      <c r="E458" s="1"/>
    </row>
    <row r="459" spans="1:5" ht="15.75" customHeight="1">
      <c r="A459" s="1"/>
      <c r="B459" s="1"/>
      <c r="C459" s="1"/>
      <c r="D459" s="1"/>
      <c r="E459" s="1"/>
    </row>
    <row r="460" spans="1:5" ht="15.75" customHeight="1">
      <c r="A460" s="1"/>
      <c r="B460" s="1"/>
      <c r="C460" s="1"/>
      <c r="D460" s="1"/>
      <c r="E460" s="1"/>
    </row>
    <row r="461" spans="1:5" ht="15.75" customHeight="1">
      <c r="A461" s="1"/>
      <c r="B461" s="1"/>
      <c r="C461" s="1"/>
      <c r="D461" s="1"/>
      <c r="E461" s="1"/>
    </row>
    <row r="462" spans="1:5" ht="15.75" customHeight="1">
      <c r="A462" s="1"/>
      <c r="B462" s="1"/>
      <c r="C462" s="1"/>
      <c r="D462" s="1"/>
      <c r="E462" s="1"/>
    </row>
    <row r="463" spans="1:5" ht="15.75" customHeight="1">
      <c r="A463" s="1"/>
      <c r="B463" s="1"/>
      <c r="C463" s="1"/>
      <c r="D463" s="1"/>
      <c r="E463" s="1"/>
    </row>
    <row r="464" spans="1:5" ht="15.75" customHeight="1">
      <c r="A464" s="1"/>
      <c r="B464" s="1"/>
      <c r="C464" s="1"/>
      <c r="D464" s="1"/>
      <c r="E464" s="1"/>
    </row>
    <row r="465" spans="1:5" ht="15.75" customHeight="1">
      <c r="A465" s="1"/>
      <c r="B465" s="1"/>
      <c r="C465" s="1"/>
      <c r="D465" s="1"/>
      <c r="E465" s="1"/>
    </row>
    <row r="466" spans="1:5" ht="15.75" customHeight="1">
      <c r="A466" s="1"/>
      <c r="B466" s="1"/>
      <c r="C466" s="1"/>
      <c r="D466" s="1"/>
      <c r="E466" s="1"/>
    </row>
    <row r="467" spans="1:5" ht="15.75" customHeight="1">
      <c r="A467" s="1"/>
      <c r="B467" s="1"/>
      <c r="C467" s="1"/>
      <c r="D467" s="1"/>
      <c r="E467" s="1"/>
    </row>
    <row r="468" spans="1:5" ht="15.75" customHeight="1">
      <c r="A468" s="1"/>
      <c r="B468" s="1"/>
      <c r="C468" s="1"/>
      <c r="D468" s="1"/>
      <c r="E468" s="1"/>
    </row>
    <row r="469" spans="1:5" ht="15.75" customHeight="1">
      <c r="A469" s="1"/>
      <c r="B469" s="1"/>
      <c r="C469" s="1"/>
      <c r="D469" s="1"/>
      <c r="E469" s="1"/>
    </row>
    <row r="470" spans="1:5" ht="15.75" customHeight="1">
      <c r="A470" s="1"/>
      <c r="B470" s="1"/>
      <c r="C470" s="1"/>
      <c r="D470" s="1"/>
      <c r="E470" s="1"/>
    </row>
    <row r="471" spans="1:5" ht="15.75" customHeight="1">
      <c r="A471" s="1"/>
      <c r="B471" s="1"/>
      <c r="C471" s="1"/>
      <c r="D471" s="1"/>
      <c r="E471" s="1"/>
    </row>
    <row r="472" spans="1:5" ht="15.75" customHeight="1">
      <c r="A472" s="1"/>
      <c r="B472" s="1"/>
      <c r="C472" s="1"/>
      <c r="D472" s="1"/>
      <c r="E472" s="1"/>
    </row>
    <row r="473" spans="1:5" ht="15.75" customHeight="1">
      <c r="A473" s="1"/>
      <c r="B473" s="1"/>
      <c r="C473" s="1"/>
      <c r="D473" s="1"/>
      <c r="E473" s="1"/>
    </row>
    <row r="474" spans="1:5" ht="15.75" customHeight="1">
      <c r="A474" s="1"/>
      <c r="B474" s="1"/>
      <c r="C474" s="1"/>
      <c r="D474" s="1"/>
      <c r="E474" s="1"/>
    </row>
    <row r="475" spans="1:5" ht="15.75" customHeight="1">
      <c r="A475" s="1"/>
      <c r="B475" s="1"/>
      <c r="C475" s="1"/>
      <c r="D475" s="1"/>
      <c r="E475" s="1"/>
    </row>
    <row r="476" spans="1:5" ht="15.75" customHeight="1">
      <c r="A476" s="1"/>
      <c r="B476" s="1"/>
      <c r="C476" s="1"/>
      <c r="D476" s="1"/>
      <c r="E476" s="1"/>
    </row>
    <row r="477" spans="1:5" ht="15.75" customHeight="1">
      <c r="A477" s="1"/>
      <c r="B477" s="1"/>
      <c r="C477" s="1"/>
      <c r="D477" s="1"/>
      <c r="E477" s="1"/>
    </row>
    <row r="478" spans="1:5" ht="15.75" customHeight="1">
      <c r="A478" s="1"/>
      <c r="B478" s="1"/>
      <c r="C478" s="1"/>
      <c r="D478" s="1"/>
      <c r="E478" s="1"/>
    </row>
    <row r="479" spans="1:5" ht="15.75" customHeight="1">
      <c r="A479" s="1"/>
      <c r="B479" s="1"/>
      <c r="C479" s="1"/>
      <c r="D479" s="1"/>
      <c r="E479" s="1"/>
    </row>
    <row r="480" spans="1:5" ht="15.75" customHeight="1">
      <c r="A480" s="1"/>
      <c r="B480" s="1"/>
      <c r="C480" s="1"/>
      <c r="D480" s="1"/>
      <c r="E480" s="1"/>
    </row>
    <row r="481" spans="1:5" ht="15.75" customHeight="1">
      <c r="A481" s="1"/>
      <c r="B481" s="1"/>
      <c r="C481" s="1"/>
      <c r="D481" s="1"/>
      <c r="E481" s="1"/>
    </row>
    <row r="482" spans="1:5" ht="15.75" customHeight="1">
      <c r="A482" s="1"/>
      <c r="B482" s="1"/>
      <c r="C482" s="1"/>
      <c r="D482" s="1"/>
      <c r="E482" s="1"/>
    </row>
    <row r="483" spans="1:5" ht="15.75" customHeight="1">
      <c r="A483" s="1"/>
      <c r="B483" s="1"/>
      <c r="C483" s="1"/>
      <c r="D483" s="1"/>
      <c r="E483" s="1"/>
    </row>
    <row r="484" spans="1:5" ht="15.75" customHeight="1">
      <c r="A484" s="1"/>
      <c r="B484" s="1"/>
      <c r="C484" s="1"/>
      <c r="D484" s="1"/>
      <c r="E484" s="1"/>
    </row>
    <row r="485" spans="1:5" ht="15.75" customHeight="1">
      <c r="A485" s="1"/>
      <c r="B485" s="1"/>
      <c r="C485" s="1"/>
      <c r="D485" s="1"/>
      <c r="E485" s="1"/>
    </row>
    <row r="486" spans="1:5" ht="15.75" customHeight="1">
      <c r="A486" s="1"/>
      <c r="B486" s="1"/>
      <c r="C486" s="1"/>
      <c r="D486" s="1"/>
      <c r="E486" s="1"/>
    </row>
    <row r="487" spans="1:5" ht="15.75" customHeight="1">
      <c r="A487" s="1"/>
      <c r="B487" s="1"/>
      <c r="C487" s="1"/>
      <c r="D487" s="1"/>
      <c r="E487" s="1"/>
    </row>
    <row r="488" spans="1:5" ht="15.75" customHeight="1">
      <c r="A488" s="1"/>
      <c r="B488" s="1"/>
      <c r="C488" s="1"/>
      <c r="D488" s="1"/>
      <c r="E488" s="1"/>
    </row>
    <row r="489" spans="1:5" ht="15.75" customHeight="1">
      <c r="A489" s="1"/>
      <c r="B489" s="1"/>
      <c r="C489" s="1"/>
      <c r="D489" s="1"/>
      <c r="E489" s="1"/>
    </row>
    <row r="490" spans="1:5" ht="15.75" customHeight="1">
      <c r="A490" s="1"/>
      <c r="B490" s="1"/>
      <c r="C490" s="1"/>
      <c r="D490" s="1"/>
      <c r="E490" s="1"/>
    </row>
    <row r="491" spans="1:5" ht="15.75" customHeight="1">
      <c r="A491" s="1"/>
      <c r="B491" s="1"/>
      <c r="C491" s="1"/>
      <c r="D491" s="1"/>
      <c r="E491" s="1"/>
    </row>
    <row r="492" spans="1:5" ht="15.75" customHeight="1">
      <c r="A492" s="1"/>
      <c r="B492" s="1"/>
      <c r="C492" s="1"/>
      <c r="D492" s="1"/>
      <c r="E492" s="1"/>
    </row>
    <row r="493" spans="1:5" ht="15.75" customHeight="1">
      <c r="A493" s="1"/>
      <c r="B493" s="1"/>
      <c r="C493" s="1"/>
      <c r="D493" s="1"/>
      <c r="E493" s="1"/>
    </row>
    <row r="494" spans="1:5" ht="15.75" customHeight="1">
      <c r="A494" s="1"/>
      <c r="B494" s="1"/>
      <c r="C494" s="1"/>
      <c r="D494" s="1"/>
      <c r="E494" s="1"/>
    </row>
    <row r="495" spans="1:5" ht="15.75" customHeight="1">
      <c r="A495" s="1"/>
      <c r="B495" s="1"/>
      <c r="C495" s="1"/>
      <c r="D495" s="1"/>
      <c r="E495" s="1"/>
    </row>
    <row r="496" spans="1:5" ht="15.75" customHeight="1">
      <c r="A496" s="1"/>
      <c r="B496" s="1"/>
      <c r="C496" s="1"/>
      <c r="D496" s="1"/>
      <c r="E496" s="1"/>
    </row>
    <row r="497" spans="1:5" ht="15.75" customHeight="1">
      <c r="A497" s="1"/>
      <c r="B497" s="1"/>
      <c r="C497" s="1"/>
      <c r="D497" s="1"/>
      <c r="E497" s="1"/>
    </row>
    <row r="498" spans="1:5" ht="15.75" customHeight="1">
      <c r="A498" s="1"/>
      <c r="B498" s="1"/>
      <c r="C498" s="1"/>
      <c r="D498" s="1"/>
      <c r="E498" s="1"/>
    </row>
    <row r="499" spans="1:5" ht="15.75" customHeight="1">
      <c r="A499" s="1"/>
      <c r="B499" s="1"/>
      <c r="C499" s="1"/>
      <c r="D499" s="1"/>
      <c r="E499" s="1"/>
    </row>
    <row r="500" spans="1:5" ht="15.75" customHeight="1">
      <c r="A500" s="1"/>
      <c r="B500" s="1"/>
      <c r="C500" s="1"/>
      <c r="D500" s="1"/>
      <c r="E500" s="1"/>
    </row>
    <row r="501" spans="1:5" ht="15.75" customHeight="1">
      <c r="A501" s="1"/>
      <c r="B501" s="1"/>
      <c r="C501" s="1"/>
      <c r="D501" s="1"/>
      <c r="E501" s="1"/>
    </row>
    <row r="502" spans="1:5" ht="15.75" customHeight="1">
      <c r="A502" s="1"/>
      <c r="B502" s="1"/>
      <c r="C502" s="1"/>
      <c r="D502" s="1"/>
      <c r="E502" s="1"/>
    </row>
    <row r="503" spans="1:5" ht="15.75" customHeight="1">
      <c r="A503" s="1"/>
      <c r="B503" s="1"/>
      <c r="C503" s="1"/>
      <c r="D503" s="1"/>
      <c r="E503" s="1"/>
    </row>
    <row r="504" spans="1:5" ht="15.75" customHeight="1">
      <c r="A504" s="1"/>
      <c r="B504" s="1"/>
      <c r="C504" s="1"/>
      <c r="D504" s="1"/>
      <c r="E504" s="1"/>
    </row>
    <row r="505" spans="1:5" ht="15.75" customHeight="1">
      <c r="A505" s="1"/>
      <c r="B505" s="1"/>
      <c r="C505" s="1"/>
      <c r="D505" s="1"/>
      <c r="E505" s="1"/>
    </row>
    <row r="506" spans="1:5" ht="15.75" customHeight="1">
      <c r="A506" s="1"/>
      <c r="B506" s="1"/>
      <c r="C506" s="1"/>
      <c r="D506" s="1"/>
      <c r="E506" s="1"/>
    </row>
    <row r="507" spans="1:5" ht="15.75" customHeight="1">
      <c r="A507" s="1"/>
      <c r="B507" s="1"/>
      <c r="C507" s="1"/>
      <c r="D507" s="1"/>
      <c r="E507" s="1"/>
    </row>
    <row r="508" spans="1:5" ht="15.75" customHeight="1">
      <c r="A508" s="1"/>
      <c r="B508" s="1"/>
      <c r="C508" s="1"/>
      <c r="D508" s="1"/>
      <c r="E508" s="1"/>
    </row>
    <row r="509" spans="1:5" ht="15.75" customHeight="1">
      <c r="A509" s="1"/>
      <c r="B509" s="1"/>
      <c r="C509" s="1"/>
      <c r="D509" s="1"/>
      <c r="E509" s="1"/>
    </row>
    <row r="510" spans="1:5" ht="15.75" customHeight="1">
      <c r="A510" s="1"/>
      <c r="B510" s="1"/>
      <c r="C510" s="1"/>
      <c r="D510" s="1"/>
      <c r="E510" s="1"/>
    </row>
    <row r="511" spans="1:5" ht="15.75" customHeight="1">
      <c r="A511" s="1"/>
      <c r="B511" s="1"/>
      <c r="C511" s="1"/>
      <c r="D511" s="1"/>
      <c r="E511" s="1"/>
    </row>
    <row r="512" spans="1:5" ht="15.75" customHeight="1">
      <c r="A512" s="1"/>
      <c r="B512" s="1"/>
      <c r="C512" s="1"/>
      <c r="D512" s="1"/>
      <c r="E512" s="1"/>
    </row>
    <row r="513" spans="1:5" ht="15.75" customHeight="1">
      <c r="A513" s="1"/>
      <c r="B513" s="1"/>
      <c r="C513" s="1"/>
      <c r="D513" s="1"/>
      <c r="E513" s="1"/>
    </row>
    <row r="514" spans="1:5" ht="15.75" customHeight="1">
      <c r="A514" s="1"/>
      <c r="B514" s="1"/>
      <c r="C514" s="1"/>
      <c r="D514" s="1"/>
      <c r="E514" s="1"/>
    </row>
    <row r="515" spans="1:5" ht="15.75" customHeight="1">
      <c r="A515" s="1"/>
      <c r="B515" s="1"/>
      <c r="C515" s="1"/>
      <c r="D515" s="1"/>
      <c r="E515" s="1"/>
    </row>
    <row r="516" spans="1:5" ht="15.75" customHeight="1">
      <c r="A516" s="1"/>
      <c r="B516" s="1"/>
      <c r="C516" s="1"/>
      <c r="D516" s="1"/>
      <c r="E516" s="1"/>
    </row>
    <row r="517" spans="1:5" ht="15.75" customHeight="1">
      <c r="A517" s="1"/>
      <c r="B517" s="1"/>
      <c r="C517" s="1"/>
      <c r="D517" s="1"/>
      <c r="E517" s="1"/>
    </row>
    <row r="518" spans="1:5" ht="15.75" customHeight="1">
      <c r="A518" s="1"/>
      <c r="B518" s="1"/>
      <c r="C518" s="1"/>
      <c r="D518" s="1"/>
      <c r="E518" s="1"/>
    </row>
    <row r="519" spans="1:5" ht="15.75" customHeight="1">
      <c r="A519" s="1"/>
      <c r="B519" s="1"/>
      <c r="C519" s="1"/>
      <c r="D519" s="1"/>
      <c r="E519" s="1"/>
    </row>
    <row r="520" spans="1:5" ht="15.75" customHeight="1">
      <c r="A520" s="1"/>
      <c r="B520" s="1"/>
      <c r="C520" s="1"/>
      <c r="D520" s="1"/>
      <c r="E520" s="1"/>
    </row>
    <row r="521" spans="1:5" ht="15.75" customHeight="1">
      <c r="A521" s="1"/>
      <c r="B521" s="1"/>
      <c r="C521" s="1"/>
      <c r="D521" s="1"/>
      <c r="E521" s="1"/>
    </row>
    <row r="522" spans="1:5" ht="15.75" customHeight="1">
      <c r="A522" s="1"/>
      <c r="B522" s="1"/>
      <c r="C522" s="1"/>
      <c r="D522" s="1"/>
      <c r="E522" s="1"/>
    </row>
    <row r="523" spans="1:5" ht="15.75" customHeight="1">
      <c r="A523" s="1"/>
      <c r="B523" s="1"/>
      <c r="C523" s="1"/>
      <c r="D523" s="1"/>
      <c r="E523" s="1"/>
    </row>
    <row r="524" spans="1:5" ht="15.75" customHeight="1">
      <c r="A524" s="1"/>
      <c r="B524" s="1"/>
      <c r="C524" s="1"/>
      <c r="D524" s="1"/>
      <c r="E524" s="1"/>
    </row>
    <row r="525" spans="1:5" ht="15.75" customHeight="1">
      <c r="A525" s="1"/>
      <c r="B525" s="1"/>
      <c r="C525" s="1"/>
      <c r="D525" s="1"/>
      <c r="E525" s="1"/>
    </row>
    <row r="526" spans="1:5" ht="15.75" customHeight="1">
      <c r="A526" s="1"/>
      <c r="B526" s="1"/>
      <c r="C526" s="1"/>
      <c r="D526" s="1"/>
      <c r="E526" s="1"/>
    </row>
    <row r="527" spans="1:5" ht="15.75" customHeight="1">
      <c r="A527" s="1"/>
      <c r="B527" s="1"/>
      <c r="C527" s="1"/>
      <c r="D527" s="1"/>
      <c r="E527" s="1"/>
    </row>
    <row r="528" spans="1:5" ht="15.75" customHeight="1">
      <c r="A528" s="1"/>
      <c r="B528" s="1"/>
      <c r="C528" s="1"/>
      <c r="D528" s="1"/>
      <c r="E528" s="1"/>
    </row>
    <row r="529" spans="1:5" ht="15.75" customHeight="1">
      <c r="A529" s="1"/>
      <c r="B529" s="1"/>
      <c r="C529" s="1"/>
      <c r="D529" s="1"/>
      <c r="E529" s="1"/>
    </row>
    <row r="530" spans="1:5" ht="15.75" customHeight="1">
      <c r="A530" s="1"/>
      <c r="B530" s="1"/>
      <c r="C530" s="1"/>
      <c r="D530" s="1"/>
      <c r="E530" s="1"/>
    </row>
    <row r="531" spans="1:5" ht="15.75" customHeight="1">
      <c r="A531" s="1"/>
      <c r="B531" s="1"/>
      <c r="C531" s="1"/>
      <c r="D531" s="1"/>
      <c r="E531" s="1"/>
    </row>
    <row r="532" spans="1:5" ht="15.75" customHeight="1">
      <c r="A532" s="1"/>
      <c r="B532" s="1"/>
      <c r="C532" s="1"/>
      <c r="D532" s="1"/>
      <c r="E532" s="1"/>
    </row>
    <row r="533" spans="1:5" ht="15.75" customHeight="1">
      <c r="A533" s="1"/>
      <c r="B533" s="1"/>
      <c r="C533" s="1"/>
      <c r="D533" s="1"/>
      <c r="E533" s="1"/>
    </row>
    <row r="534" spans="1:5" ht="15.75" customHeight="1">
      <c r="A534" s="1"/>
      <c r="B534" s="1"/>
      <c r="C534" s="1"/>
      <c r="D534" s="1"/>
      <c r="E534" s="1"/>
    </row>
    <row r="535" spans="1:5" ht="15.75" customHeight="1">
      <c r="A535" s="1"/>
      <c r="B535" s="1"/>
      <c r="C535" s="1"/>
      <c r="D535" s="1"/>
      <c r="E535" s="1"/>
    </row>
    <row r="536" spans="1:5" ht="15.75" customHeight="1">
      <c r="A536" s="1"/>
      <c r="B536" s="1"/>
      <c r="C536" s="1"/>
      <c r="D536" s="1"/>
      <c r="E536" s="1"/>
    </row>
    <row r="537" spans="1:5" ht="15.75" customHeight="1">
      <c r="A537" s="1"/>
      <c r="B537" s="1"/>
      <c r="C537" s="1"/>
      <c r="D537" s="1"/>
      <c r="E537" s="1"/>
    </row>
    <row r="538" spans="1:5" ht="15.75" customHeight="1">
      <c r="A538" s="1"/>
      <c r="B538" s="1"/>
      <c r="C538" s="1"/>
      <c r="D538" s="1"/>
      <c r="E538" s="1"/>
    </row>
    <row r="539" spans="1:5" ht="15.75" customHeight="1">
      <c r="A539" s="1"/>
      <c r="B539" s="1"/>
      <c r="C539" s="1"/>
      <c r="D539" s="1"/>
      <c r="E539" s="1"/>
    </row>
    <row r="540" spans="1:5" ht="15.75" customHeight="1">
      <c r="A540" s="1"/>
      <c r="B540" s="1"/>
      <c r="C540" s="1"/>
      <c r="D540" s="1"/>
      <c r="E540" s="1"/>
    </row>
    <row r="541" spans="1:5" ht="15.75" customHeight="1">
      <c r="A541" s="1"/>
      <c r="B541" s="1"/>
      <c r="C541" s="1"/>
      <c r="D541" s="1"/>
      <c r="E541" s="1"/>
    </row>
    <row r="542" spans="1:5" ht="15.75" customHeight="1">
      <c r="A542" s="1"/>
      <c r="B542" s="1"/>
      <c r="C542" s="1"/>
      <c r="D542" s="1"/>
      <c r="E542" s="1"/>
    </row>
    <row r="543" spans="1:5" ht="15.75" customHeight="1">
      <c r="A543" s="1"/>
      <c r="B543" s="1"/>
      <c r="C543" s="1"/>
      <c r="D543" s="1"/>
      <c r="E543" s="1"/>
    </row>
    <row r="544" spans="1:5" ht="15.75" customHeight="1">
      <c r="A544" s="1"/>
      <c r="B544" s="1"/>
      <c r="C544" s="1"/>
      <c r="D544" s="1"/>
      <c r="E544" s="1"/>
    </row>
    <row r="545" spans="1:5" ht="15.75" customHeight="1">
      <c r="A545" s="1"/>
      <c r="B545" s="1"/>
      <c r="C545" s="1"/>
      <c r="D545" s="1"/>
      <c r="E545" s="1"/>
    </row>
    <row r="546" spans="1:5" ht="15.75" customHeight="1">
      <c r="A546" s="1"/>
      <c r="B546" s="1"/>
      <c r="C546" s="1"/>
      <c r="D546" s="1"/>
      <c r="E546" s="1"/>
    </row>
    <row r="547" spans="1:5" ht="15.75" customHeight="1">
      <c r="A547" s="1"/>
      <c r="B547" s="1"/>
      <c r="C547" s="1"/>
      <c r="D547" s="1"/>
      <c r="E547" s="1"/>
    </row>
    <row r="548" spans="1:5" ht="15.75" customHeight="1">
      <c r="A548" s="1"/>
      <c r="B548" s="1"/>
      <c r="C548" s="1"/>
      <c r="D548" s="1"/>
      <c r="E548" s="1"/>
    </row>
    <row r="549" spans="1:5" ht="15.75" customHeight="1">
      <c r="A549" s="1"/>
      <c r="B549" s="1"/>
      <c r="C549" s="1"/>
      <c r="D549" s="1"/>
      <c r="E549" s="1"/>
    </row>
    <row r="550" spans="1:5" ht="15.75" customHeight="1">
      <c r="A550" s="1"/>
      <c r="B550" s="1"/>
      <c r="C550" s="1"/>
      <c r="D550" s="1"/>
      <c r="E550" s="1"/>
    </row>
    <row r="551" spans="1:5" ht="15.75" customHeight="1">
      <c r="A551" s="1"/>
      <c r="B551" s="1"/>
      <c r="C551" s="1"/>
      <c r="D551" s="1"/>
      <c r="E551" s="1"/>
    </row>
    <row r="552" spans="1:5" ht="15.75" customHeight="1">
      <c r="A552" s="1"/>
      <c r="B552" s="1"/>
      <c r="C552" s="1"/>
      <c r="D552" s="1"/>
      <c r="E552" s="1"/>
    </row>
    <row r="553" spans="1:5" ht="15.75" customHeight="1">
      <c r="A553" s="1"/>
      <c r="B553" s="1"/>
      <c r="C553" s="1"/>
      <c r="D553" s="1"/>
      <c r="E553" s="1"/>
    </row>
    <row r="554" spans="1:5" ht="15.75" customHeight="1">
      <c r="A554" s="1"/>
      <c r="B554" s="1"/>
      <c r="C554" s="1"/>
      <c r="D554" s="1"/>
      <c r="E554" s="1"/>
    </row>
    <row r="555" spans="1:5" ht="15.75" customHeight="1">
      <c r="A555" s="1"/>
      <c r="B555" s="1"/>
      <c r="C555" s="1"/>
      <c r="D555" s="1"/>
      <c r="E555" s="1"/>
    </row>
    <row r="556" spans="1:5" ht="15.75" customHeight="1">
      <c r="A556" s="1"/>
      <c r="B556" s="1"/>
      <c r="C556" s="1"/>
      <c r="D556" s="1"/>
      <c r="E556" s="1"/>
    </row>
    <row r="557" spans="1:5" ht="15.75" customHeight="1">
      <c r="A557" s="1"/>
      <c r="B557" s="1"/>
      <c r="C557" s="1"/>
      <c r="D557" s="1"/>
      <c r="E557" s="1"/>
    </row>
    <row r="558" spans="1:5" ht="15.75" customHeight="1">
      <c r="A558" s="1"/>
      <c r="B558" s="1"/>
      <c r="C558" s="1"/>
      <c r="D558" s="1"/>
      <c r="E558" s="1"/>
    </row>
    <row r="559" spans="1:5" ht="15.75" customHeight="1">
      <c r="A559" s="1"/>
      <c r="B559" s="1"/>
      <c r="C559" s="1"/>
      <c r="D559" s="1"/>
      <c r="E559" s="1"/>
    </row>
    <row r="560" spans="1:5" ht="15.75" customHeight="1">
      <c r="A560" s="1"/>
      <c r="B560" s="1"/>
      <c r="C560" s="1"/>
      <c r="D560" s="1"/>
      <c r="E560" s="1"/>
    </row>
    <row r="561" spans="1:5" ht="15.75" customHeight="1">
      <c r="A561" s="1"/>
      <c r="B561" s="1"/>
      <c r="C561" s="1"/>
      <c r="D561" s="1"/>
      <c r="E561" s="1"/>
    </row>
    <row r="562" spans="1:5" ht="15.75" customHeight="1">
      <c r="A562" s="1"/>
      <c r="B562" s="1"/>
      <c r="C562" s="1"/>
      <c r="D562" s="1"/>
      <c r="E562" s="1"/>
    </row>
    <row r="563" spans="1:5" ht="15.75" customHeight="1">
      <c r="A563" s="1"/>
      <c r="B563" s="1"/>
      <c r="C563" s="1"/>
      <c r="D563" s="1"/>
      <c r="E563" s="1"/>
    </row>
    <row r="564" spans="1:5" ht="15.75" customHeight="1">
      <c r="A564" s="1"/>
      <c r="B564" s="1"/>
      <c r="C564" s="1"/>
      <c r="D564" s="1"/>
      <c r="E564" s="1"/>
    </row>
    <row r="565" spans="1:5" ht="15.75" customHeight="1">
      <c r="A565" s="1"/>
      <c r="B565" s="1"/>
      <c r="C565" s="1"/>
      <c r="D565" s="1"/>
      <c r="E565" s="1"/>
    </row>
    <row r="566" spans="1:5" ht="15.75" customHeight="1">
      <c r="A566" s="1"/>
      <c r="B566" s="1"/>
      <c r="C566" s="1"/>
      <c r="D566" s="1"/>
      <c r="E566" s="1"/>
    </row>
    <row r="567" spans="1:5" ht="15.75" customHeight="1">
      <c r="A567" s="1"/>
      <c r="B567" s="1"/>
      <c r="C567" s="1"/>
      <c r="D567" s="1"/>
      <c r="E567" s="1"/>
    </row>
    <row r="568" spans="1:5" ht="15.75" customHeight="1">
      <c r="A568" s="1"/>
      <c r="B568" s="1"/>
      <c r="C568" s="1"/>
      <c r="D568" s="1"/>
      <c r="E568" s="1"/>
    </row>
    <row r="569" spans="1:5" ht="15.75" customHeight="1">
      <c r="A569" s="1"/>
      <c r="B569" s="1"/>
      <c r="C569" s="1"/>
      <c r="D569" s="1"/>
      <c r="E569" s="1"/>
    </row>
    <row r="570" spans="1:5" ht="15.75" customHeight="1">
      <c r="A570" s="1"/>
      <c r="B570" s="1"/>
      <c r="C570" s="1"/>
      <c r="D570" s="1"/>
      <c r="E570" s="1"/>
    </row>
    <row r="571" spans="1:5" ht="15.75" customHeight="1">
      <c r="A571" s="1"/>
      <c r="B571" s="1"/>
      <c r="C571" s="1"/>
      <c r="D571" s="1"/>
      <c r="E571" s="1"/>
    </row>
    <row r="572" spans="1:5" ht="15.75" customHeight="1">
      <c r="A572" s="1"/>
      <c r="B572" s="1"/>
      <c r="C572" s="1"/>
      <c r="D572" s="1"/>
      <c r="E572" s="1"/>
    </row>
    <row r="573" spans="1:5" ht="15.75" customHeight="1">
      <c r="A573" s="1"/>
      <c r="B573" s="1"/>
      <c r="C573" s="1"/>
      <c r="D573" s="1"/>
      <c r="E573" s="1"/>
    </row>
    <row r="574" spans="1:5" ht="15.75" customHeight="1">
      <c r="A574" s="1"/>
      <c r="B574" s="1"/>
      <c r="C574" s="1"/>
      <c r="D574" s="1"/>
      <c r="E574" s="1"/>
    </row>
    <row r="575" spans="1:5" ht="15.75" customHeight="1">
      <c r="A575" s="1"/>
      <c r="B575" s="1"/>
      <c r="C575" s="1"/>
      <c r="D575" s="1"/>
      <c r="E575" s="1"/>
    </row>
    <row r="576" spans="1:5" ht="15.75" customHeight="1">
      <c r="A576" s="1"/>
      <c r="B576" s="1"/>
      <c r="C576" s="1"/>
      <c r="D576" s="1"/>
      <c r="E576" s="1"/>
    </row>
    <row r="577" spans="1:5" ht="15.75" customHeight="1">
      <c r="A577" s="1"/>
      <c r="B577" s="1"/>
      <c r="C577" s="1"/>
      <c r="D577" s="1"/>
      <c r="E577" s="1"/>
    </row>
    <row r="578" spans="1:5" ht="15.75" customHeight="1">
      <c r="A578" s="1"/>
      <c r="B578" s="1"/>
      <c r="C578" s="1"/>
      <c r="D578" s="1"/>
      <c r="E578" s="1"/>
    </row>
    <row r="579" spans="1:5" ht="15.75" customHeight="1">
      <c r="A579" s="1"/>
      <c r="B579" s="1"/>
      <c r="C579" s="1"/>
      <c r="D579" s="1"/>
      <c r="E579" s="1"/>
    </row>
    <row r="580" spans="1:5" ht="15.75" customHeight="1">
      <c r="A580" s="1"/>
      <c r="B580" s="1"/>
      <c r="C580" s="1"/>
      <c r="D580" s="1"/>
      <c r="E580" s="1"/>
    </row>
    <row r="581" spans="1:5" ht="15.75" customHeight="1">
      <c r="A581" s="1"/>
      <c r="B581" s="1"/>
      <c r="C581" s="1"/>
      <c r="D581" s="1"/>
      <c r="E581" s="1"/>
    </row>
    <row r="582" spans="1:5" ht="15.75" customHeight="1">
      <c r="A582" s="1"/>
      <c r="B582" s="1"/>
      <c r="C582" s="1"/>
      <c r="D582" s="1"/>
      <c r="E582" s="1"/>
    </row>
    <row r="583" spans="1:5" ht="15.75" customHeight="1">
      <c r="A583" s="1"/>
      <c r="B583" s="1"/>
      <c r="C583" s="1"/>
      <c r="D583" s="1"/>
      <c r="E583" s="1"/>
    </row>
    <row r="584" spans="1:5" ht="15.75" customHeight="1">
      <c r="A584" s="1"/>
      <c r="B584" s="1"/>
      <c r="C584" s="1"/>
      <c r="D584" s="1"/>
      <c r="E584" s="1"/>
    </row>
    <row r="585" spans="1:5" ht="15.75" customHeight="1">
      <c r="A585" s="1"/>
      <c r="B585" s="1"/>
      <c r="C585" s="1"/>
      <c r="D585" s="1"/>
      <c r="E585" s="1"/>
    </row>
    <row r="586" spans="1:5" ht="15.75" customHeight="1">
      <c r="A586" s="1"/>
      <c r="B586" s="1"/>
      <c r="C586" s="1"/>
      <c r="D586" s="1"/>
      <c r="E586" s="1"/>
    </row>
    <row r="587" spans="1:5" ht="15.75" customHeight="1">
      <c r="A587" s="1"/>
      <c r="B587" s="1"/>
      <c r="C587" s="1"/>
      <c r="D587" s="1"/>
      <c r="E587" s="1"/>
    </row>
    <row r="588" spans="1:5" ht="15.75" customHeight="1">
      <c r="A588" s="1"/>
      <c r="B588" s="1"/>
      <c r="C588" s="1"/>
      <c r="D588" s="1"/>
      <c r="E588" s="1"/>
    </row>
    <row r="589" spans="1:5" ht="15.75" customHeight="1">
      <c r="A589" s="1"/>
      <c r="B589" s="1"/>
      <c r="C589" s="1"/>
      <c r="D589" s="1"/>
      <c r="E589" s="1"/>
    </row>
    <row r="590" spans="1:5" ht="15.75" customHeight="1">
      <c r="A590" s="1"/>
      <c r="B590" s="1"/>
      <c r="C590" s="1"/>
      <c r="D590" s="1"/>
      <c r="E590" s="1"/>
    </row>
    <row r="591" spans="1:5" ht="15.75" customHeight="1">
      <c r="A591" s="1"/>
      <c r="B591" s="1"/>
      <c r="C591" s="1"/>
      <c r="D591" s="1"/>
      <c r="E591" s="1"/>
    </row>
    <row r="592" spans="1:5" ht="15.75" customHeight="1">
      <c r="A592" s="1"/>
      <c r="B592" s="1"/>
      <c r="C592" s="1"/>
      <c r="D592" s="1"/>
      <c r="E592" s="1"/>
    </row>
    <row r="593" spans="1:5" ht="15.75" customHeight="1">
      <c r="A593" s="1"/>
      <c r="B593" s="1"/>
      <c r="C593" s="1"/>
      <c r="D593" s="1"/>
      <c r="E593" s="1"/>
    </row>
    <row r="594" spans="1:5" ht="15.75" customHeight="1">
      <c r="A594" s="1"/>
      <c r="B594" s="1"/>
      <c r="C594" s="1"/>
      <c r="D594" s="1"/>
      <c r="E594" s="1"/>
    </row>
    <row r="595" spans="1:5" ht="15.75" customHeight="1">
      <c r="A595" s="1"/>
      <c r="B595" s="1"/>
      <c r="C595" s="1"/>
      <c r="D595" s="1"/>
      <c r="E595" s="1"/>
    </row>
    <row r="596" spans="1:5" ht="15.75" customHeight="1">
      <c r="A596" s="1"/>
      <c r="B596" s="1"/>
      <c r="C596" s="1"/>
      <c r="D596" s="1"/>
      <c r="E596" s="1"/>
    </row>
    <row r="597" spans="1:5" ht="15.75" customHeight="1">
      <c r="A597" s="1"/>
      <c r="B597" s="1"/>
      <c r="C597" s="1"/>
      <c r="D597" s="1"/>
      <c r="E597" s="1"/>
    </row>
    <row r="598" spans="1:5" ht="15.75" customHeight="1">
      <c r="A598" s="1"/>
      <c r="B598" s="1"/>
      <c r="C598" s="1"/>
      <c r="D598" s="1"/>
      <c r="E598" s="1"/>
    </row>
    <row r="599" spans="1:5" ht="15.75" customHeight="1">
      <c r="A599" s="1"/>
      <c r="B599" s="1"/>
      <c r="C599" s="1"/>
      <c r="D599" s="1"/>
      <c r="E599" s="1"/>
    </row>
    <row r="600" spans="1:5" ht="15.75" customHeight="1">
      <c r="A600" s="1"/>
      <c r="B600" s="1"/>
      <c r="C600" s="1"/>
      <c r="D600" s="1"/>
      <c r="E600" s="1"/>
    </row>
    <row r="601" spans="1:5" ht="15.75" customHeight="1">
      <c r="A601" s="1"/>
      <c r="B601" s="1"/>
      <c r="C601" s="1"/>
      <c r="D601" s="1"/>
      <c r="E601" s="1"/>
    </row>
    <row r="602" spans="1:5" ht="15.75" customHeight="1">
      <c r="A602" s="1"/>
      <c r="B602" s="1"/>
      <c r="C602" s="1"/>
      <c r="D602" s="1"/>
      <c r="E602" s="1"/>
    </row>
    <row r="603" spans="1:5" ht="15.75" customHeight="1">
      <c r="A603" s="1"/>
      <c r="B603" s="1"/>
      <c r="C603" s="1"/>
      <c r="D603" s="1"/>
      <c r="E603" s="1"/>
    </row>
    <row r="604" spans="1:5" ht="15.75" customHeight="1">
      <c r="A604" s="1"/>
      <c r="B604" s="1"/>
      <c r="C604" s="1"/>
      <c r="D604" s="1"/>
      <c r="E604" s="1"/>
    </row>
    <row r="605" spans="1:5" ht="15.75" customHeight="1">
      <c r="A605" s="1"/>
      <c r="B605" s="1"/>
      <c r="C605" s="1"/>
      <c r="D605" s="1"/>
      <c r="E605" s="1"/>
    </row>
    <row r="606" spans="1:5" ht="15.75" customHeight="1">
      <c r="A606" s="1"/>
      <c r="B606" s="1"/>
      <c r="C606" s="1"/>
      <c r="D606" s="1"/>
      <c r="E606" s="1"/>
    </row>
    <row r="607" spans="1:5" ht="15.75" customHeight="1">
      <c r="A607" s="1"/>
      <c r="B607" s="1"/>
      <c r="C607" s="1"/>
      <c r="D607" s="1"/>
      <c r="E607" s="1"/>
    </row>
    <row r="608" spans="1:5" ht="15.75" customHeight="1">
      <c r="A608" s="1"/>
      <c r="B608" s="1"/>
      <c r="C608" s="1"/>
      <c r="D608" s="1"/>
      <c r="E608" s="1"/>
    </row>
    <row r="609" spans="1:5" ht="15.75" customHeight="1">
      <c r="A609" s="1"/>
      <c r="B609" s="1"/>
      <c r="C609" s="1"/>
      <c r="D609" s="1"/>
      <c r="E609" s="1"/>
    </row>
    <row r="610" spans="1:5" ht="15.75" customHeight="1">
      <c r="A610" s="1"/>
      <c r="B610" s="1"/>
      <c r="C610" s="1"/>
      <c r="D610" s="1"/>
      <c r="E610" s="1"/>
    </row>
    <row r="611" spans="1:5" ht="15.75" customHeight="1">
      <c r="A611" s="1"/>
      <c r="B611" s="1"/>
      <c r="C611" s="1"/>
      <c r="D611" s="1"/>
      <c r="E611" s="1"/>
    </row>
    <row r="612" spans="1:5" ht="15.75" customHeight="1">
      <c r="A612" s="1"/>
      <c r="B612" s="1"/>
      <c r="C612" s="1"/>
      <c r="D612" s="1"/>
      <c r="E612" s="1"/>
    </row>
    <row r="613" spans="1:5" ht="15.75" customHeight="1">
      <c r="A613" s="1"/>
      <c r="B613" s="1"/>
      <c r="C613" s="1"/>
      <c r="D613" s="1"/>
      <c r="E613" s="1"/>
    </row>
    <row r="614" spans="1:5" ht="15.75" customHeight="1">
      <c r="A614" s="1"/>
      <c r="B614" s="1"/>
      <c r="C614" s="1"/>
      <c r="D614" s="1"/>
      <c r="E614" s="1"/>
    </row>
    <row r="615" spans="1:5" ht="15.75" customHeight="1">
      <c r="A615" s="1"/>
      <c r="B615" s="1"/>
      <c r="C615" s="1"/>
      <c r="D615" s="1"/>
      <c r="E615" s="1"/>
    </row>
    <row r="616" spans="1:5" ht="15.75" customHeight="1">
      <c r="A616" s="1"/>
      <c r="B616" s="1"/>
      <c r="C616" s="1"/>
      <c r="D616" s="1"/>
      <c r="E616" s="1"/>
    </row>
    <row r="617" spans="1:5" ht="15.75" customHeight="1">
      <c r="A617" s="1"/>
      <c r="B617" s="1"/>
      <c r="C617" s="1"/>
      <c r="D617" s="1"/>
      <c r="E617" s="1"/>
    </row>
    <row r="618" spans="1:5" ht="15.75" customHeight="1">
      <c r="A618" s="1"/>
      <c r="B618" s="1"/>
      <c r="C618" s="1"/>
      <c r="D618" s="1"/>
      <c r="E618" s="1"/>
    </row>
    <row r="619" spans="1:5" ht="15.75" customHeight="1">
      <c r="A619" s="1"/>
      <c r="B619" s="1"/>
      <c r="C619" s="1"/>
      <c r="D619" s="1"/>
      <c r="E619" s="1"/>
    </row>
    <row r="620" spans="1:5" ht="15.75" customHeight="1">
      <c r="A620" s="1"/>
      <c r="B620" s="1"/>
      <c r="C620" s="1"/>
      <c r="D620" s="1"/>
      <c r="E620" s="1"/>
    </row>
    <row r="621" spans="1:5" ht="15.75" customHeight="1">
      <c r="A621" s="1"/>
      <c r="B621" s="1"/>
      <c r="C621" s="1"/>
      <c r="D621" s="1"/>
      <c r="E621" s="1"/>
    </row>
    <row r="622" spans="1:5" ht="15.75" customHeight="1">
      <c r="A622" s="1"/>
      <c r="B622" s="1"/>
      <c r="C622" s="1"/>
      <c r="D622" s="1"/>
      <c r="E622" s="1"/>
    </row>
    <row r="623" spans="1:5" ht="15.75" customHeight="1">
      <c r="A623" s="1"/>
      <c r="B623" s="1"/>
      <c r="C623" s="1"/>
      <c r="D623" s="1"/>
      <c r="E623" s="1"/>
    </row>
    <row r="624" spans="1:5" ht="15.75" customHeight="1">
      <c r="A624" s="1"/>
      <c r="B624" s="1"/>
      <c r="C624" s="1"/>
      <c r="D624" s="1"/>
      <c r="E624" s="1"/>
    </row>
    <row r="625" spans="1:5" ht="15.75" customHeight="1">
      <c r="A625" s="1"/>
      <c r="B625" s="1"/>
      <c r="C625" s="1"/>
      <c r="D625" s="1"/>
      <c r="E625" s="1"/>
    </row>
    <row r="626" spans="1:5" ht="15.75" customHeight="1">
      <c r="A626" s="1"/>
      <c r="B626" s="1"/>
      <c r="C626" s="1"/>
      <c r="D626" s="1"/>
      <c r="E626" s="1"/>
    </row>
    <row r="627" spans="1:5" ht="15.75" customHeight="1">
      <c r="A627" s="1"/>
      <c r="B627" s="1"/>
      <c r="C627" s="1"/>
      <c r="D627" s="1"/>
      <c r="E627" s="1"/>
    </row>
    <row r="628" spans="1:5" ht="15.75" customHeight="1">
      <c r="A628" s="1"/>
      <c r="B628" s="1"/>
      <c r="C628" s="1"/>
      <c r="D628" s="1"/>
      <c r="E628" s="1"/>
    </row>
    <row r="629" spans="1:5" ht="15.75" customHeight="1">
      <c r="A629" s="1"/>
      <c r="B629" s="1"/>
      <c r="C629" s="1"/>
      <c r="D629" s="1"/>
      <c r="E629" s="1"/>
    </row>
    <row r="630" spans="1:5" ht="15.75" customHeight="1">
      <c r="A630" s="1"/>
      <c r="B630" s="1"/>
      <c r="C630" s="1"/>
      <c r="D630" s="1"/>
      <c r="E630" s="1"/>
    </row>
    <row r="631" spans="1:5" ht="15.75" customHeight="1">
      <c r="A631" s="1"/>
      <c r="B631" s="1"/>
      <c r="C631" s="1"/>
      <c r="D631" s="1"/>
      <c r="E631" s="1"/>
    </row>
    <row r="632" spans="1:5" ht="15.75" customHeight="1">
      <c r="A632" s="1"/>
      <c r="B632" s="1"/>
      <c r="C632" s="1"/>
      <c r="D632" s="1"/>
      <c r="E632" s="1"/>
    </row>
    <row r="633" spans="1:5" ht="15.75" customHeight="1">
      <c r="A633" s="1"/>
      <c r="B633" s="1"/>
      <c r="C633" s="1"/>
      <c r="D633" s="1"/>
      <c r="E633" s="1"/>
    </row>
    <row r="634" spans="1:5" ht="15.75" customHeight="1">
      <c r="A634" s="1"/>
      <c r="B634" s="1"/>
      <c r="C634" s="1"/>
      <c r="D634" s="1"/>
      <c r="E634" s="1"/>
    </row>
    <row r="635" spans="1:5" ht="15.75" customHeight="1">
      <c r="A635" s="1"/>
      <c r="B635" s="1"/>
      <c r="C635" s="1"/>
      <c r="D635" s="1"/>
      <c r="E635" s="1"/>
    </row>
    <row r="636" spans="1:5" ht="15.75" customHeight="1">
      <c r="A636" s="1"/>
      <c r="B636" s="1"/>
      <c r="C636" s="1"/>
      <c r="D636" s="1"/>
      <c r="E636" s="1"/>
    </row>
    <row r="637" spans="1:5" ht="15.75" customHeight="1">
      <c r="A637" s="1"/>
      <c r="B637" s="1"/>
      <c r="C637" s="1"/>
      <c r="D637" s="1"/>
      <c r="E637" s="1"/>
    </row>
    <row r="638" spans="1:5" ht="15.75" customHeight="1">
      <c r="A638" s="1"/>
      <c r="B638" s="1"/>
      <c r="C638" s="1"/>
      <c r="D638" s="1"/>
      <c r="E638" s="1"/>
    </row>
    <row r="639" spans="1:5" ht="15.75" customHeight="1">
      <c r="A639" s="1"/>
      <c r="B639" s="1"/>
      <c r="C639" s="1"/>
      <c r="D639" s="1"/>
      <c r="E639" s="1"/>
    </row>
    <row r="640" spans="1:5" ht="15.75" customHeight="1">
      <c r="A640" s="1"/>
      <c r="B640" s="1"/>
      <c r="C640" s="1"/>
      <c r="D640" s="1"/>
      <c r="E640" s="1"/>
    </row>
    <row r="641" spans="1:5" ht="15.75" customHeight="1">
      <c r="A641" s="1"/>
      <c r="B641" s="1"/>
      <c r="C641" s="1"/>
      <c r="D641" s="1"/>
      <c r="E641" s="1"/>
    </row>
    <row r="642" spans="1:5" ht="15.75" customHeight="1">
      <c r="A642" s="1"/>
      <c r="B642" s="1"/>
      <c r="C642" s="1"/>
      <c r="D642" s="1"/>
      <c r="E642" s="1"/>
    </row>
    <row r="643" spans="1:5" ht="15.75" customHeight="1">
      <c r="A643" s="1"/>
      <c r="B643" s="1"/>
      <c r="C643" s="1"/>
      <c r="D643" s="1"/>
      <c r="E643" s="1"/>
    </row>
    <row r="644" spans="1:5" ht="15.75" customHeight="1">
      <c r="A644" s="1"/>
      <c r="B644" s="1"/>
      <c r="C644" s="1"/>
      <c r="D644" s="1"/>
      <c r="E644" s="1"/>
    </row>
    <row r="645" spans="1:5" ht="15.75" customHeight="1">
      <c r="A645" s="1"/>
      <c r="B645" s="1"/>
      <c r="C645" s="1"/>
      <c r="D645" s="1"/>
      <c r="E645" s="1"/>
    </row>
    <row r="646" spans="1:5" ht="15.75" customHeight="1">
      <c r="A646" s="1"/>
      <c r="B646" s="1"/>
      <c r="C646" s="1"/>
      <c r="D646" s="1"/>
      <c r="E646" s="1"/>
    </row>
    <row r="647" spans="1:5" ht="15.75" customHeight="1">
      <c r="A647" s="1"/>
      <c r="B647" s="1"/>
      <c r="C647" s="1"/>
      <c r="D647" s="1"/>
      <c r="E647" s="1"/>
    </row>
    <row r="648" spans="1:5" ht="15.75" customHeight="1">
      <c r="A648" s="1"/>
      <c r="B648" s="1"/>
      <c r="C648" s="1"/>
      <c r="D648" s="1"/>
      <c r="E648" s="1"/>
    </row>
    <row r="649" spans="1:5" ht="15.75" customHeight="1">
      <c r="A649" s="1"/>
      <c r="B649" s="1"/>
      <c r="C649" s="1"/>
      <c r="D649" s="1"/>
      <c r="E649" s="1"/>
    </row>
    <row r="650" spans="1:5" ht="15.75" customHeight="1">
      <c r="A650" s="1"/>
      <c r="B650" s="1"/>
      <c r="C650" s="1"/>
      <c r="D650" s="1"/>
      <c r="E650" s="1"/>
    </row>
    <row r="651" spans="1:5" ht="15.75" customHeight="1">
      <c r="A651" s="1"/>
      <c r="B651" s="1"/>
      <c r="C651" s="1"/>
      <c r="D651" s="1"/>
      <c r="E651" s="1"/>
    </row>
    <row r="652" spans="1:5" ht="15.75" customHeight="1">
      <c r="A652" s="1"/>
      <c r="B652" s="1"/>
      <c r="C652" s="1"/>
      <c r="D652" s="1"/>
      <c r="E652" s="1"/>
    </row>
    <row r="653" spans="1:5" ht="15.75" customHeight="1">
      <c r="A653" s="1"/>
      <c r="B653" s="1"/>
      <c r="C653" s="1"/>
      <c r="D653" s="1"/>
      <c r="E653" s="1"/>
    </row>
    <row r="654" spans="1:5" ht="15.75" customHeight="1">
      <c r="A654" s="1"/>
      <c r="B654" s="1"/>
      <c r="C654" s="1"/>
      <c r="D654" s="1"/>
      <c r="E654" s="1"/>
    </row>
    <row r="655" spans="1:5" ht="15.75" customHeight="1">
      <c r="A655" s="1"/>
      <c r="B655" s="1"/>
      <c r="C655" s="1"/>
      <c r="D655" s="1"/>
      <c r="E655" s="1"/>
    </row>
    <row r="656" spans="1:5" ht="15.75" customHeight="1">
      <c r="A656" s="1"/>
      <c r="B656" s="1"/>
      <c r="C656" s="1"/>
      <c r="D656" s="1"/>
      <c r="E656" s="1"/>
    </row>
    <row r="657" spans="1:5" ht="15.75" customHeight="1">
      <c r="A657" s="1"/>
      <c r="B657" s="1"/>
      <c r="C657" s="1"/>
      <c r="D657" s="1"/>
      <c r="E657" s="1"/>
    </row>
    <row r="658" spans="1:5" ht="15.75" customHeight="1">
      <c r="A658" s="1"/>
      <c r="B658" s="1"/>
      <c r="C658" s="1"/>
      <c r="D658" s="1"/>
      <c r="E658" s="1"/>
    </row>
    <row r="659" spans="1:5" ht="15.75" customHeight="1">
      <c r="A659" s="1"/>
      <c r="B659" s="1"/>
      <c r="C659" s="1"/>
      <c r="D659" s="1"/>
      <c r="E659" s="1"/>
    </row>
    <row r="660" spans="1:5" ht="15.75" customHeight="1">
      <c r="A660" s="1"/>
      <c r="B660" s="1"/>
      <c r="C660" s="1"/>
      <c r="D660" s="1"/>
      <c r="E660" s="1"/>
    </row>
    <row r="661" spans="1:5" ht="15.75" customHeight="1">
      <c r="A661" s="1"/>
      <c r="B661" s="1"/>
      <c r="C661" s="1"/>
      <c r="D661" s="1"/>
      <c r="E661" s="1"/>
    </row>
    <row r="662" spans="1:5" ht="15.75" customHeight="1">
      <c r="A662" s="1"/>
      <c r="B662" s="1"/>
      <c r="C662" s="1"/>
      <c r="D662" s="1"/>
      <c r="E662" s="1"/>
    </row>
    <row r="663" spans="1:5" ht="15.75" customHeight="1">
      <c r="A663" s="1"/>
      <c r="B663" s="1"/>
      <c r="C663" s="1"/>
      <c r="D663" s="1"/>
      <c r="E663" s="1"/>
    </row>
    <row r="664" spans="1:5" ht="15.75" customHeight="1">
      <c r="A664" s="1"/>
      <c r="B664" s="1"/>
      <c r="C664" s="1"/>
      <c r="D664" s="1"/>
      <c r="E664" s="1"/>
    </row>
    <row r="665" spans="1:5" ht="15.75" customHeight="1">
      <c r="A665" s="1"/>
      <c r="B665" s="1"/>
      <c r="C665" s="1"/>
      <c r="D665" s="1"/>
      <c r="E665" s="1"/>
    </row>
    <row r="666" spans="1:5" ht="15.75" customHeight="1">
      <c r="A666" s="1"/>
      <c r="B666" s="1"/>
      <c r="C666" s="1"/>
      <c r="D666" s="1"/>
      <c r="E666" s="1"/>
    </row>
    <row r="667" spans="1:5" ht="15.75" customHeight="1">
      <c r="A667" s="1"/>
      <c r="B667" s="1"/>
      <c r="C667" s="1"/>
      <c r="D667" s="1"/>
      <c r="E667" s="1"/>
    </row>
    <row r="668" spans="1:5" ht="15.75" customHeight="1">
      <c r="A668" s="1"/>
      <c r="B668" s="1"/>
      <c r="C668" s="1"/>
      <c r="D668" s="1"/>
      <c r="E668" s="1"/>
    </row>
    <row r="669" spans="1:5" ht="15.75" customHeight="1">
      <c r="A669" s="1"/>
      <c r="B669" s="1"/>
      <c r="C669" s="1"/>
      <c r="D669" s="1"/>
      <c r="E669" s="1"/>
    </row>
    <row r="670" spans="1:5" ht="15.75" customHeight="1">
      <c r="A670" s="1"/>
      <c r="B670" s="1"/>
      <c r="C670" s="1"/>
      <c r="D670" s="1"/>
      <c r="E670" s="1"/>
    </row>
    <row r="671" spans="1:5" ht="15.75" customHeight="1">
      <c r="A671" s="1"/>
      <c r="B671" s="1"/>
      <c r="C671" s="1"/>
      <c r="D671" s="1"/>
      <c r="E671" s="1"/>
    </row>
    <row r="672" spans="1:5" ht="15.75" customHeight="1">
      <c r="A672" s="1"/>
      <c r="B672" s="1"/>
      <c r="C672" s="1"/>
      <c r="D672" s="1"/>
      <c r="E672" s="1"/>
    </row>
    <row r="673" spans="1:5" ht="15.75" customHeight="1">
      <c r="A673" s="1"/>
      <c r="B673" s="1"/>
      <c r="C673" s="1"/>
      <c r="D673" s="1"/>
      <c r="E673" s="1"/>
    </row>
    <row r="674" spans="1:5" ht="15.75" customHeight="1">
      <c r="A674" s="1"/>
      <c r="B674" s="1"/>
      <c r="C674" s="1"/>
      <c r="D674" s="1"/>
      <c r="E674" s="1"/>
    </row>
    <row r="675" spans="1:5" ht="15.75" customHeight="1">
      <c r="A675" s="1"/>
      <c r="B675" s="1"/>
      <c r="C675" s="1"/>
      <c r="D675" s="1"/>
      <c r="E675" s="1"/>
    </row>
    <row r="676" spans="1:5" ht="15.75" customHeight="1">
      <c r="A676" s="1"/>
      <c r="B676" s="1"/>
      <c r="C676" s="1"/>
      <c r="D676" s="1"/>
      <c r="E676" s="1"/>
    </row>
    <row r="677" spans="1:5" ht="15.75" customHeight="1">
      <c r="A677" s="1"/>
      <c r="B677" s="1"/>
      <c r="C677" s="1"/>
      <c r="D677" s="1"/>
      <c r="E677" s="1"/>
    </row>
    <row r="678" spans="1:5" ht="15.75" customHeight="1">
      <c r="A678" s="1"/>
      <c r="B678" s="1"/>
      <c r="C678" s="1"/>
      <c r="D678" s="1"/>
      <c r="E678" s="1"/>
    </row>
    <row r="679" spans="1:5" ht="15.75" customHeight="1">
      <c r="A679" s="1"/>
      <c r="B679" s="1"/>
      <c r="C679" s="1"/>
      <c r="D679" s="1"/>
      <c r="E679" s="1"/>
    </row>
    <row r="680" spans="1:5" ht="15.75" customHeight="1">
      <c r="A680" s="1"/>
      <c r="B680" s="1"/>
      <c r="C680" s="1"/>
      <c r="D680" s="1"/>
      <c r="E680" s="1"/>
    </row>
    <row r="681" spans="1:5" ht="15.75" customHeight="1">
      <c r="A681" s="1"/>
      <c r="B681" s="1"/>
      <c r="C681" s="1"/>
      <c r="D681" s="1"/>
      <c r="E681" s="1"/>
    </row>
    <row r="682" spans="1:5" ht="15.75" customHeight="1">
      <c r="A682" s="1"/>
      <c r="B682" s="1"/>
      <c r="C682" s="1"/>
      <c r="D682" s="1"/>
      <c r="E682" s="1"/>
    </row>
    <row r="683" spans="1:5" ht="15.75" customHeight="1">
      <c r="A683" s="1"/>
      <c r="B683" s="1"/>
      <c r="C683" s="1"/>
      <c r="D683" s="1"/>
      <c r="E683" s="1"/>
    </row>
    <row r="684" spans="1:5" ht="15.75" customHeight="1">
      <c r="A684" s="1"/>
      <c r="B684" s="1"/>
      <c r="C684" s="1"/>
      <c r="D684" s="1"/>
      <c r="E684" s="1"/>
    </row>
    <row r="685" spans="1:5" ht="15.75" customHeight="1">
      <c r="A685" s="1"/>
      <c r="B685" s="1"/>
      <c r="C685" s="1"/>
      <c r="D685" s="1"/>
      <c r="E685" s="1"/>
    </row>
    <row r="686" spans="1:5" ht="15.75" customHeight="1">
      <c r="A686" s="1"/>
      <c r="B686" s="1"/>
      <c r="C686" s="1"/>
      <c r="D686" s="1"/>
      <c r="E686" s="1"/>
    </row>
    <row r="687" spans="1:5" ht="15.75" customHeight="1">
      <c r="A687" s="1"/>
      <c r="B687" s="1"/>
      <c r="C687" s="1"/>
      <c r="D687" s="1"/>
      <c r="E687" s="1"/>
    </row>
    <row r="688" spans="1:5" ht="15.75" customHeight="1">
      <c r="A688" s="1"/>
      <c r="B688" s="1"/>
      <c r="C688" s="1"/>
      <c r="D688" s="1"/>
      <c r="E688" s="1"/>
    </row>
    <row r="689" spans="1:5" ht="15.75" customHeight="1">
      <c r="A689" s="1"/>
      <c r="B689" s="1"/>
      <c r="C689" s="1"/>
      <c r="D689" s="1"/>
      <c r="E689" s="1"/>
    </row>
    <row r="690" spans="1:5" ht="15.75" customHeight="1">
      <c r="A690" s="1"/>
      <c r="B690" s="1"/>
      <c r="C690" s="1"/>
      <c r="D690" s="1"/>
      <c r="E690" s="1"/>
    </row>
    <row r="691" spans="1:5" ht="15.75" customHeight="1">
      <c r="A691" s="1"/>
      <c r="B691" s="1"/>
      <c r="C691" s="1"/>
      <c r="D691" s="1"/>
      <c r="E691" s="1"/>
    </row>
    <row r="692" spans="1:5" ht="15.75" customHeight="1">
      <c r="A692" s="1"/>
      <c r="B692" s="1"/>
      <c r="C692" s="1"/>
      <c r="D692" s="1"/>
      <c r="E692" s="1"/>
    </row>
    <row r="693" spans="1:5" ht="15.75" customHeight="1">
      <c r="A693" s="1"/>
      <c r="B693" s="1"/>
      <c r="C693" s="1"/>
      <c r="D693" s="1"/>
      <c r="E693" s="1"/>
    </row>
    <row r="694" spans="1:5" ht="15.75" customHeight="1">
      <c r="A694" s="1"/>
      <c r="B694" s="1"/>
      <c r="C694" s="1"/>
      <c r="D694" s="1"/>
      <c r="E694" s="1"/>
    </row>
    <row r="695" spans="1:5" ht="15.75" customHeight="1">
      <c r="A695" s="1"/>
      <c r="B695" s="1"/>
      <c r="C695" s="1"/>
      <c r="D695" s="1"/>
      <c r="E695" s="1"/>
    </row>
    <row r="696" spans="1:5" ht="15.75" customHeight="1">
      <c r="A696" s="1"/>
      <c r="B696" s="1"/>
      <c r="C696" s="1"/>
      <c r="D696" s="1"/>
      <c r="E696" s="1"/>
    </row>
    <row r="697" spans="1:5" ht="15.75" customHeight="1">
      <c r="A697" s="1"/>
      <c r="B697" s="1"/>
      <c r="C697" s="1"/>
      <c r="D697" s="1"/>
      <c r="E697" s="1"/>
    </row>
    <row r="698" spans="1:5" ht="15.75" customHeight="1">
      <c r="A698" s="1"/>
      <c r="B698" s="1"/>
      <c r="C698" s="1"/>
      <c r="D698" s="1"/>
      <c r="E698" s="1"/>
    </row>
    <row r="699" spans="1:5" ht="15.75" customHeight="1">
      <c r="A699" s="1"/>
      <c r="B699" s="1"/>
      <c r="C699" s="1"/>
      <c r="D699" s="1"/>
      <c r="E699" s="1"/>
    </row>
    <row r="700" spans="1:5" ht="15.75" customHeight="1">
      <c r="A700" s="1"/>
      <c r="B700" s="1"/>
      <c r="C700" s="1"/>
      <c r="D700" s="1"/>
      <c r="E700" s="1"/>
    </row>
    <row r="701" spans="1:5" ht="15.75" customHeight="1">
      <c r="A701" s="1"/>
      <c r="B701" s="1"/>
      <c r="C701" s="1"/>
      <c r="D701" s="1"/>
      <c r="E701" s="1"/>
    </row>
    <row r="702" spans="1:5" ht="15.75" customHeight="1">
      <c r="A702" s="1"/>
      <c r="B702" s="1"/>
      <c r="C702" s="1"/>
      <c r="D702" s="1"/>
      <c r="E702" s="1"/>
    </row>
    <row r="703" spans="1:5" ht="15.75" customHeight="1">
      <c r="A703" s="1"/>
      <c r="B703" s="1"/>
      <c r="C703" s="1"/>
      <c r="D703" s="1"/>
      <c r="E703" s="1"/>
    </row>
    <row r="704" spans="1:5" ht="15.75" customHeight="1">
      <c r="A704" s="1"/>
      <c r="B704" s="1"/>
      <c r="C704" s="1"/>
      <c r="D704" s="1"/>
      <c r="E704" s="1"/>
    </row>
    <row r="705" spans="1:5" ht="15.75" customHeight="1">
      <c r="A705" s="1"/>
      <c r="B705" s="1"/>
      <c r="C705" s="1"/>
      <c r="D705" s="1"/>
      <c r="E705" s="1"/>
    </row>
    <row r="706" spans="1:5" ht="15.75" customHeight="1">
      <c r="A706" s="1"/>
      <c r="B706" s="1"/>
      <c r="C706" s="1"/>
      <c r="D706" s="1"/>
      <c r="E706" s="1"/>
    </row>
    <row r="707" spans="1:5" ht="15.75" customHeight="1">
      <c r="A707" s="1"/>
      <c r="B707" s="1"/>
      <c r="C707" s="1"/>
      <c r="D707" s="1"/>
      <c r="E707" s="1"/>
    </row>
    <row r="708" spans="1:5" ht="15.75" customHeight="1">
      <c r="A708" s="1"/>
      <c r="B708" s="1"/>
      <c r="C708" s="1"/>
      <c r="D708" s="1"/>
      <c r="E708" s="1"/>
    </row>
    <row r="709" spans="1:5" ht="15.75" customHeight="1">
      <c r="A709" s="1"/>
      <c r="B709" s="1"/>
      <c r="C709" s="1"/>
      <c r="D709" s="1"/>
      <c r="E709" s="1"/>
    </row>
    <row r="710" spans="1:5" ht="15.75" customHeight="1">
      <c r="A710" s="1"/>
      <c r="B710" s="1"/>
      <c r="C710" s="1"/>
      <c r="D710" s="1"/>
      <c r="E710" s="1"/>
    </row>
    <row r="711" spans="1:5" ht="15.75" customHeight="1">
      <c r="A711" s="1"/>
      <c r="B711" s="1"/>
      <c r="C711" s="1"/>
      <c r="D711" s="1"/>
      <c r="E711" s="1"/>
    </row>
    <row r="712" spans="1:5" ht="15.75" customHeight="1">
      <c r="A712" s="1"/>
      <c r="B712" s="1"/>
      <c r="C712" s="1"/>
      <c r="D712" s="1"/>
      <c r="E712" s="1"/>
    </row>
    <row r="713" spans="1:5" ht="15.75" customHeight="1">
      <c r="A713" s="1"/>
      <c r="B713" s="1"/>
      <c r="C713" s="1"/>
      <c r="D713" s="1"/>
      <c r="E713" s="1"/>
    </row>
    <row r="714" spans="1:5" ht="15.75" customHeight="1">
      <c r="A714" s="1"/>
      <c r="B714" s="1"/>
      <c r="C714" s="1"/>
      <c r="D714" s="1"/>
      <c r="E714" s="1"/>
    </row>
    <row r="715" spans="1:5" ht="15.75" customHeight="1">
      <c r="A715" s="1"/>
      <c r="B715" s="1"/>
      <c r="C715" s="1"/>
      <c r="D715" s="1"/>
      <c r="E715" s="1"/>
    </row>
    <row r="716" spans="1:5" ht="15.75" customHeight="1">
      <c r="A716" s="1"/>
      <c r="B716" s="1"/>
      <c r="C716" s="1"/>
      <c r="D716" s="1"/>
      <c r="E716" s="1"/>
    </row>
    <row r="717" spans="1:5" ht="15.75" customHeight="1">
      <c r="A717" s="1"/>
      <c r="B717" s="1"/>
      <c r="C717" s="1"/>
      <c r="D717" s="1"/>
      <c r="E717" s="1"/>
    </row>
    <row r="718" spans="1:5" ht="15.75" customHeight="1">
      <c r="A718" s="1"/>
      <c r="B718" s="1"/>
      <c r="C718" s="1"/>
      <c r="D718" s="1"/>
      <c r="E718" s="1"/>
    </row>
    <row r="719" spans="1:5" ht="15.75" customHeight="1">
      <c r="A719" s="1"/>
      <c r="B719" s="1"/>
      <c r="C719" s="1"/>
      <c r="D719" s="1"/>
      <c r="E719" s="1"/>
    </row>
    <row r="720" spans="1:5" ht="15.75" customHeight="1">
      <c r="A720" s="1"/>
      <c r="B720" s="1"/>
      <c r="C720" s="1"/>
      <c r="D720" s="1"/>
      <c r="E720" s="1"/>
    </row>
    <row r="721" spans="1:5" ht="15.75" customHeight="1">
      <c r="A721" s="1"/>
      <c r="B721" s="1"/>
      <c r="C721" s="1"/>
      <c r="D721" s="1"/>
      <c r="E721" s="1"/>
    </row>
    <row r="722" spans="1:5" ht="15.75" customHeight="1">
      <c r="A722" s="1"/>
      <c r="B722" s="1"/>
      <c r="C722" s="1"/>
      <c r="D722" s="1"/>
      <c r="E722" s="1"/>
    </row>
    <row r="723" spans="1:5" ht="15.75" customHeight="1">
      <c r="A723" s="1"/>
      <c r="B723" s="1"/>
      <c r="C723" s="1"/>
      <c r="D723" s="1"/>
      <c r="E723" s="1"/>
    </row>
    <row r="724" spans="1:5" ht="15.75" customHeight="1">
      <c r="A724" s="1"/>
      <c r="B724" s="1"/>
      <c r="C724" s="1"/>
      <c r="D724" s="1"/>
      <c r="E724" s="1"/>
    </row>
    <row r="725" spans="1:5" ht="15.75" customHeight="1">
      <c r="A725" s="1"/>
      <c r="B725" s="1"/>
      <c r="C725" s="1"/>
      <c r="D725" s="1"/>
      <c r="E725" s="1"/>
    </row>
    <row r="726" spans="1:5" ht="15.75" customHeight="1">
      <c r="A726" s="1"/>
      <c r="B726" s="1"/>
      <c r="C726" s="1"/>
      <c r="D726" s="1"/>
      <c r="E726" s="1"/>
    </row>
    <row r="727" spans="1:5" ht="15.75" customHeight="1">
      <c r="A727" s="1"/>
      <c r="B727" s="1"/>
      <c r="C727" s="1"/>
      <c r="D727" s="1"/>
      <c r="E727" s="1"/>
    </row>
    <row r="728" spans="1:5" ht="15.75" customHeight="1">
      <c r="A728" s="1"/>
      <c r="B728" s="1"/>
      <c r="C728" s="1"/>
      <c r="D728" s="1"/>
      <c r="E728" s="1"/>
    </row>
    <row r="729" spans="1:5" ht="15.75" customHeight="1">
      <c r="A729" s="1"/>
      <c r="B729" s="1"/>
      <c r="C729" s="1"/>
      <c r="D729" s="1"/>
      <c r="E729" s="1"/>
    </row>
    <row r="730" spans="1:5" ht="15.75" customHeight="1">
      <c r="A730" s="1"/>
      <c r="B730" s="1"/>
      <c r="C730" s="1"/>
      <c r="D730" s="1"/>
      <c r="E730" s="1"/>
    </row>
    <row r="731" spans="1:5" ht="15.75" customHeight="1">
      <c r="A731" s="1"/>
      <c r="B731" s="1"/>
      <c r="C731" s="1"/>
      <c r="D731" s="1"/>
      <c r="E731" s="1"/>
    </row>
    <row r="732" spans="1:5" ht="15.75" customHeight="1">
      <c r="A732" s="1"/>
      <c r="B732" s="1"/>
      <c r="C732" s="1"/>
      <c r="D732" s="1"/>
      <c r="E732" s="1"/>
    </row>
    <row r="733" spans="1:5" ht="15.75" customHeight="1">
      <c r="A733" s="1"/>
      <c r="B733" s="1"/>
      <c r="C733" s="1"/>
      <c r="D733" s="1"/>
      <c r="E733" s="1"/>
    </row>
    <row r="734" spans="1:5" ht="15.75" customHeight="1">
      <c r="A734" s="1"/>
      <c r="B734" s="1"/>
      <c r="C734" s="1"/>
      <c r="D734" s="1"/>
      <c r="E734" s="1"/>
    </row>
    <row r="735" spans="1:5" ht="15.75" customHeight="1">
      <c r="A735" s="1"/>
      <c r="B735" s="1"/>
      <c r="C735" s="1"/>
      <c r="D735" s="1"/>
      <c r="E735" s="1"/>
    </row>
    <row r="736" spans="1:5" ht="15.75" customHeight="1">
      <c r="A736" s="1"/>
      <c r="B736" s="1"/>
      <c r="C736" s="1"/>
      <c r="D736" s="1"/>
      <c r="E736" s="1"/>
    </row>
    <row r="737" spans="1:5" ht="15.75" customHeight="1">
      <c r="A737" s="1"/>
      <c r="B737" s="1"/>
      <c r="C737" s="1"/>
      <c r="D737" s="1"/>
      <c r="E737" s="1"/>
    </row>
    <row r="738" spans="1:5" ht="15.75" customHeight="1">
      <c r="A738" s="1"/>
      <c r="B738" s="1"/>
      <c r="C738" s="1"/>
      <c r="D738" s="1"/>
      <c r="E738" s="1"/>
    </row>
    <row r="739" spans="1:5" ht="15.75" customHeight="1">
      <c r="A739" s="1"/>
      <c r="B739" s="1"/>
      <c r="C739" s="1"/>
      <c r="D739" s="1"/>
      <c r="E739" s="1"/>
    </row>
    <row r="740" spans="1:5" ht="15.75" customHeight="1">
      <c r="A740" s="1"/>
      <c r="B740" s="1"/>
      <c r="C740" s="1"/>
      <c r="D740" s="1"/>
      <c r="E740" s="1"/>
    </row>
    <row r="741" spans="1:5" ht="15.75" customHeight="1">
      <c r="A741" s="1"/>
      <c r="B741" s="1"/>
      <c r="C741" s="1"/>
      <c r="D741" s="1"/>
      <c r="E741" s="1"/>
    </row>
    <row r="742" spans="1:5" ht="15.75" customHeight="1">
      <c r="A742" s="1"/>
      <c r="B742" s="1"/>
      <c r="C742" s="1"/>
      <c r="D742" s="1"/>
      <c r="E742" s="1"/>
    </row>
    <row r="743" spans="1:5" ht="15.75" customHeight="1">
      <c r="A743" s="1"/>
      <c r="B743" s="1"/>
      <c r="C743" s="1"/>
      <c r="D743" s="1"/>
      <c r="E743" s="1"/>
    </row>
    <row r="744" spans="1:5" ht="15.75" customHeight="1">
      <c r="A744" s="1"/>
      <c r="B744" s="1"/>
      <c r="C744" s="1"/>
      <c r="D744" s="1"/>
      <c r="E744" s="1"/>
    </row>
    <row r="745" spans="1:5" ht="15.75" customHeight="1">
      <c r="A745" s="1"/>
      <c r="B745" s="1"/>
      <c r="C745" s="1"/>
      <c r="D745" s="1"/>
      <c r="E745" s="1"/>
    </row>
    <row r="746" spans="1:5" ht="15.75" customHeight="1">
      <c r="A746" s="1"/>
      <c r="B746" s="1"/>
      <c r="C746" s="1"/>
      <c r="D746" s="1"/>
      <c r="E746" s="1"/>
    </row>
    <row r="747" spans="1:5" ht="15.75" customHeight="1">
      <c r="A747" s="1"/>
      <c r="B747" s="1"/>
      <c r="C747" s="1"/>
      <c r="D747" s="1"/>
      <c r="E747" s="1"/>
    </row>
    <row r="748" spans="1:5" ht="15.75" customHeight="1">
      <c r="A748" s="1"/>
      <c r="B748" s="1"/>
      <c r="C748" s="1"/>
      <c r="D748" s="1"/>
      <c r="E748" s="1"/>
    </row>
    <row r="749" spans="1:5" ht="15.75" customHeight="1">
      <c r="A749" s="1"/>
      <c r="B749" s="1"/>
      <c r="C749" s="1"/>
      <c r="D749" s="1"/>
      <c r="E749" s="1"/>
    </row>
    <row r="750" spans="1:5" ht="15.75" customHeight="1">
      <c r="A750" s="1"/>
      <c r="B750" s="1"/>
      <c r="C750" s="1"/>
      <c r="D750" s="1"/>
      <c r="E750" s="1"/>
    </row>
    <row r="751" spans="1:5" ht="15.75" customHeight="1">
      <c r="A751" s="1"/>
      <c r="B751" s="1"/>
      <c r="C751" s="1"/>
      <c r="D751" s="1"/>
      <c r="E751" s="1"/>
    </row>
    <row r="752" spans="1:5" ht="15.75" customHeight="1">
      <c r="A752" s="1"/>
      <c r="B752" s="1"/>
      <c r="C752" s="1"/>
      <c r="D752" s="1"/>
      <c r="E752" s="1"/>
    </row>
    <row r="753" spans="1:5" ht="15.75" customHeight="1">
      <c r="A753" s="1"/>
      <c r="B753" s="1"/>
      <c r="C753" s="1"/>
      <c r="D753" s="1"/>
      <c r="E753" s="1"/>
    </row>
    <row r="754" spans="1:5" ht="15.75" customHeight="1">
      <c r="A754" s="1"/>
      <c r="B754" s="1"/>
      <c r="C754" s="1"/>
      <c r="D754" s="1"/>
      <c r="E754" s="1"/>
    </row>
    <row r="755" spans="1:5" ht="15.75" customHeight="1">
      <c r="A755" s="1"/>
      <c r="B755" s="1"/>
      <c r="C755" s="1"/>
      <c r="D755" s="1"/>
      <c r="E755" s="1"/>
    </row>
    <row r="756" spans="1:5" ht="15.75" customHeight="1">
      <c r="A756" s="1"/>
      <c r="B756" s="1"/>
      <c r="C756" s="1"/>
      <c r="D756" s="1"/>
      <c r="E756" s="1"/>
    </row>
    <row r="757" spans="1:5" ht="15.75" customHeight="1">
      <c r="A757" s="1"/>
      <c r="B757" s="1"/>
      <c r="C757" s="1"/>
      <c r="D757" s="1"/>
      <c r="E757" s="1"/>
    </row>
    <row r="758" spans="1:5" ht="15.75" customHeight="1">
      <c r="A758" s="1"/>
      <c r="B758" s="1"/>
      <c r="C758" s="1"/>
      <c r="D758" s="1"/>
      <c r="E758" s="1"/>
    </row>
    <row r="759" spans="1:5" ht="15.75" customHeight="1">
      <c r="A759" s="1"/>
      <c r="B759" s="1"/>
      <c r="C759" s="1"/>
      <c r="D759" s="1"/>
      <c r="E759" s="1"/>
    </row>
    <row r="760" spans="1:5" ht="15.75" customHeight="1">
      <c r="A760" s="1"/>
      <c r="B760" s="1"/>
      <c r="C760" s="1"/>
      <c r="D760" s="1"/>
      <c r="E760" s="1"/>
    </row>
    <row r="761" spans="1:5" ht="15.75" customHeight="1">
      <c r="A761" s="1"/>
      <c r="B761" s="1"/>
      <c r="C761" s="1"/>
      <c r="D761" s="1"/>
      <c r="E761" s="1"/>
    </row>
    <row r="762" spans="1:5" ht="15.75" customHeight="1">
      <c r="A762" s="1"/>
      <c r="B762" s="1"/>
      <c r="C762" s="1"/>
      <c r="D762" s="1"/>
      <c r="E762" s="1"/>
    </row>
    <row r="763" spans="1:5" ht="15.75" customHeight="1">
      <c r="A763" s="1"/>
      <c r="B763" s="1"/>
      <c r="C763" s="1"/>
      <c r="D763" s="1"/>
      <c r="E763" s="1"/>
    </row>
    <row r="764" spans="1:5" ht="15.75" customHeight="1">
      <c r="A764" s="1"/>
      <c r="B764" s="1"/>
      <c r="C764" s="1"/>
      <c r="D764" s="1"/>
      <c r="E764" s="1"/>
    </row>
    <row r="765" spans="1:5" ht="15.75" customHeight="1">
      <c r="A765" s="1"/>
      <c r="B765" s="1"/>
      <c r="C765" s="1"/>
      <c r="D765" s="1"/>
      <c r="E765" s="1"/>
    </row>
    <row r="766" spans="1:5" ht="15.75" customHeight="1">
      <c r="A766" s="1"/>
      <c r="B766" s="1"/>
      <c r="C766" s="1"/>
      <c r="D766" s="1"/>
      <c r="E766" s="1"/>
    </row>
    <row r="767" spans="1:5" ht="15.75" customHeight="1">
      <c r="A767" s="1"/>
      <c r="B767" s="1"/>
      <c r="C767" s="1"/>
      <c r="D767" s="1"/>
      <c r="E767" s="1"/>
    </row>
    <row r="768" spans="1:5" ht="15.75" customHeight="1">
      <c r="A768" s="1"/>
      <c r="B768" s="1"/>
      <c r="C768" s="1"/>
      <c r="D768" s="1"/>
      <c r="E768" s="1"/>
    </row>
    <row r="769" spans="1:5" ht="15.75" customHeight="1">
      <c r="A769" s="1"/>
      <c r="B769" s="1"/>
      <c r="C769" s="1"/>
      <c r="D769" s="1"/>
      <c r="E769" s="1"/>
    </row>
    <row r="770" spans="1:5" ht="15.75" customHeight="1">
      <c r="A770" s="1"/>
      <c r="B770" s="1"/>
      <c r="C770" s="1"/>
      <c r="D770" s="1"/>
      <c r="E770" s="1"/>
    </row>
    <row r="771" spans="1:5" ht="15.75" customHeight="1">
      <c r="A771" s="1"/>
      <c r="B771" s="1"/>
      <c r="C771" s="1"/>
      <c r="D771" s="1"/>
      <c r="E771" s="1"/>
    </row>
    <row r="772" spans="1:5" ht="15.75" customHeight="1">
      <c r="A772" s="1"/>
      <c r="B772" s="1"/>
      <c r="C772" s="1"/>
      <c r="D772" s="1"/>
      <c r="E772" s="1"/>
    </row>
    <row r="773" spans="1:5" ht="15.75" customHeight="1">
      <c r="A773" s="1"/>
      <c r="B773" s="1"/>
      <c r="C773" s="1"/>
      <c r="D773" s="1"/>
      <c r="E773" s="1"/>
    </row>
    <row r="774" spans="1:5" ht="15.75" customHeight="1">
      <c r="A774" s="1"/>
      <c r="B774" s="1"/>
      <c r="C774" s="1"/>
      <c r="D774" s="1"/>
      <c r="E774" s="1"/>
    </row>
    <row r="775" spans="1:5" ht="15.75" customHeight="1">
      <c r="A775" s="1"/>
      <c r="B775" s="1"/>
      <c r="C775" s="1"/>
      <c r="D775" s="1"/>
      <c r="E775" s="1"/>
    </row>
    <row r="776" spans="1:5" ht="15.75" customHeight="1">
      <c r="A776" s="1"/>
      <c r="B776" s="1"/>
      <c r="C776" s="1"/>
      <c r="D776" s="1"/>
      <c r="E776" s="1"/>
    </row>
    <row r="777" spans="1:5" ht="15.75" customHeight="1">
      <c r="A777" s="1"/>
      <c r="B777" s="1"/>
      <c r="C777" s="1"/>
      <c r="D777" s="1"/>
      <c r="E777" s="1"/>
    </row>
    <row r="778" spans="1:5" ht="15.75" customHeight="1">
      <c r="A778" s="1"/>
      <c r="B778" s="1"/>
      <c r="C778" s="1"/>
      <c r="D778" s="1"/>
      <c r="E778" s="1"/>
    </row>
    <row r="779" spans="1:5" ht="15.75" customHeight="1">
      <c r="A779" s="1"/>
      <c r="B779" s="1"/>
      <c r="C779" s="1"/>
      <c r="D779" s="1"/>
      <c r="E779" s="1"/>
    </row>
    <row r="780" spans="1:5" ht="15.75" customHeight="1">
      <c r="A780" s="1"/>
      <c r="B780" s="1"/>
      <c r="C780" s="1"/>
      <c r="D780" s="1"/>
      <c r="E780" s="1"/>
    </row>
    <row r="781" spans="1:5" ht="15.75" customHeight="1">
      <c r="A781" s="1"/>
      <c r="B781" s="1"/>
      <c r="C781" s="1"/>
      <c r="D781" s="1"/>
      <c r="E781" s="1"/>
    </row>
    <row r="782" spans="1:5" ht="15.75" customHeight="1">
      <c r="A782" s="1"/>
      <c r="B782" s="1"/>
      <c r="C782" s="1"/>
      <c r="D782" s="1"/>
      <c r="E782" s="1"/>
    </row>
    <row r="783" spans="1:5" ht="15.75" customHeight="1">
      <c r="A783" s="1"/>
      <c r="B783" s="1"/>
      <c r="C783" s="1"/>
      <c r="D783" s="1"/>
      <c r="E783" s="1"/>
    </row>
    <row r="784" spans="1:5" ht="15.75" customHeight="1">
      <c r="A784" s="1"/>
      <c r="B784" s="1"/>
      <c r="C784" s="1"/>
      <c r="D784" s="1"/>
      <c r="E784" s="1"/>
    </row>
    <row r="785" spans="1:5" ht="15.75" customHeight="1">
      <c r="A785" s="1"/>
      <c r="B785" s="1"/>
      <c r="C785" s="1"/>
      <c r="D785" s="1"/>
      <c r="E785" s="1"/>
    </row>
    <row r="786" spans="1:5" ht="15.75" customHeight="1">
      <c r="A786" s="1"/>
      <c r="B786" s="1"/>
      <c r="C786" s="1"/>
      <c r="D786" s="1"/>
      <c r="E786" s="1"/>
    </row>
    <row r="787" spans="1:5" ht="15.75" customHeight="1">
      <c r="A787" s="1"/>
      <c r="B787" s="1"/>
      <c r="C787" s="1"/>
      <c r="D787" s="1"/>
      <c r="E787" s="1"/>
    </row>
    <row r="788" spans="1:5" ht="15.75" customHeight="1">
      <c r="A788" s="1"/>
      <c r="B788" s="1"/>
      <c r="C788" s="1"/>
      <c r="D788" s="1"/>
      <c r="E788" s="1"/>
    </row>
    <row r="789" spans="1:5" ht="15.75" customHeight="1">
      <c r="A789" s="1"/>
      <c r="B789" s="1"/>
      <c r="C789" s="1"/>
      <c r="D789" s="1"/>
      <c r="E789" s="1"/>
    </row>
    <row r="790" spans="1:5" ht="15.75" customHeight="1">
      <c r="A790" s="1"/>
      <c r="B790" s="1"/>
      <c r="C790" s="1"/>
      <c r="D790" s="1"/>
      <c r="E790" s="1"/>
    </row>
    <row r="791" spans="1:5" ht="15.75" customHeight="1">
      <c r="A791" s="1"/>
      <c r="B791" s="1"/>
      <c r="C791" s="1"/>
      <c r="D791" s="1"/>
      <c r="E791" s="1"/>
    </row>
    <row r="792" spans="1:5" ht="15.75" customHeight="1">
      <c r="A792" s="1"/>
      <c r="B792" s="1"/>
      <c r="C792" s="1"/>
      <c r="D792" s="1"/>
      <c r="E792" s="1"/>
    </row>
    <row r="793" spans="1:5" ht="15.75" customHeight="1">
      <c r="A793" s="1"/>
      <c r="B793" s="1"/>
      <c r="C793" s="1"/>
      <c r="D793" s="1"/>
      <c r="E793" s="1"/>
    </row>
    <row r="794" spans="1:5" ht="15.75" customHeight="1">
      <c r="A794" s="1"/>
      <c r="B794" s="1"/>
      <c r="C794" s="1"/>
      <c r="D794" s="1"/>
      <c r="E794" s="1"/>
    </row>
    <row r="795" spans="1:5" ht="15.75" customHeight="1">
      <c r="A795" s="1"/>
      <c r="B795" s="1"/>
      <c r="C795" s="1"/>
      <c r="D795" s="1"/>
      <c r="E795" s="1"/>
    </row>
    <row r="796" spans="1:5" ht="15.75" customHeight="1">
      <c r="A796" s="1"/>
      <c r="B796" s="1"/>
      <c r="C796" s="1"/>
      <c r="D796" s="1"/>
      <c r="E796" s="1"/>
    </row>
    <row r="797" spans="1:5" ht="15.75" customHeight="1">
      <c r="A797" s="1"/>
      <c r="B797" s="1"/>
      <c r="C797" s="1"/>
      <c r="D797" s="1"/>
      <c r="E797" s="1"/>
    </row>
    <row r="798" spans="1:5" ht="15.75" customHeight="1">
      <c r="A798" s="1"/>
      <c r="B798" s="1"/>
      <c r="C798" s="1"/>
      <c r="D798" s="1"/>
      <c r="E798" s="1"/>
    </row>
    <row r="799" spans="1:5" ht="15.75" customHeight="1">
      <c r="A799" s="1"/>
      <c r="B799" s="1"/>
      <c r="C799" s="1"/>
      <c r="D799" s="1"/>
      <c r="E799" s="1"/>
    </row>
    <row r="800" spans="1:5" ht="15.75" customHeight="1">
      <c r="A800" s="1"/>
      <c r="B800" s="1"/>
      <c r="C800" s="1"/>
      <c r="D800" s="1"/>
      <c r="E800" s="1"/>
    </row>
    <row r="801" spans="1:5" ht="15.75" customHeight="1">
      <c r="A801" s="1"/>
      <c r="B801" s="1"/>
      <c r="C801" s="1"/>
      <c r="D801" s="1"/>
      <c r="E801" s="1"/>
    </row>
    <row r="802" spans="1:5" ht="15.75" customHeight="1">
      <c r="A802" s="1"/>
      <c r="B802" s="1"/>
      <c r="C802" s="1"/>
      <c r="D802" s="1"/>
      <c r="E802" s="1"/>
    </row>
    <row r="803" spans="1:5" ht="15.75" customHeight="1">
      <c r="A803" s="1"/>
      <c r="B803" s="1"/>
      <c r="C803" s="1"/>
      <c r="D803" s="1"/>
      <c r="E803" s="1"/>
    </row>
    <row r="804" spans="1:5" ht="15.75" customHeight="1">
      <c r="A804" s="1"/>
      <c r="B804" s="1"/>
      <c r="C804" s="1"/>
      <c r="D804" s="1"/>
      <c r="E804" s="1"/>
    </row>
    <row r="805" spans="1:5" ht="15.75" customHeight="1">
      <c r="A805" s="1"/>
      <c r="B805" s="1"/>
      <c r="C805" s="1"/>
      <c r="D805" s="1"/>
      <c r="E805" s="1"/>
    </row>
    <row r="806" spans="1:5" ht="15.75" customHeight="1">
      <c r="A806" s="1"/>
      <c r="B806" s="1"/>
      <c r="C806" s="1"/>
      <c r="D806" s="1"/>
      <c r="E806" s="1"/>
    </row>
    <row r="807" spans="1:5" ht="15.75" customHeight="1">
      <c r="A807" s="1"/>
      <c r="B807" s="1"/>
      <c r="C807" s="1"/>
      <c r="D807" s="1"/>
      <c r="E807" s="1"/>
    </row>
    <row r="808" spans="1:5" ht="15.75" customHeight="1">
      <c r="A808" s="1"/>
      <c r="B808" s="1"/>
      <c r="C808" s="1"/>
      <c r="D808" s="1"/>
      <c r="E808" s="1"/>
    </row>
    <row r="809" spans="1:5" ht="15.75" customHeight="1">
      <c r="A809" s="1"/>
      <c r="B809" s="1"/>
      <c r="C809" s="1"/>
      <c r="D809" s="1"/>
      <c r="E809" s="1"/>
    </row>
    <row r="810" spans="1:5" ht="15.75" customHeight="1">
      <c r="A810" s="1"/>
      <c r="B810" s="1"/>
      <c r="C810" s="1"/>
      <c r="D810" s="1"/>
      <c r="E810" s="1"/>
    </row>
    <row r="811" spans="1:5" ht="15.75" customHeight="1">
      <c r="A811" s="1"/>
      <c r="B811" s="1"/>
      <c r="C811" s="1"/>
      <c r="D811" s="1"/>
      <c r="E811" s="1"/>
    </row>
    <row r="812" spans="1:5" ht="15.75" customHeight="1">
      <c r="A812" s="1"/>
      <c r="B812" s="1"/>
      <c r="C812" s="1"/>
      <c r="D812" s="1"/>
      <c r="E812" s="1"/>
    </row>
    <row r="813" spans="1:5" ht="15.75" customHeight="1">
      <c r="A813" s="1"/>
      <c r="B813" s="1"/>
      <c r="C813" s="1"/>
      <c r="D813" s="1"/>
      <c r="E813" s="1"/>
    </row>
    <row r="814" spans="1:5" ht="15.75" customHeight="1">
      <c r="A814" s="1"/>
      <c r="B814" s="1"/>
      <c r="C814" s="1"/>
      <c r="D814" s="1"/>
      <c r="E814" s="1"/>
    </row>
    <row r="815" spans="1:5" ht="15.75" customHeight="1">
      <c r="A815" s="1"/>
      <c r="B815" s="1"/>
      <c r="C815" s="1"/>
      <c r="D815" s="1"/>
      <c r="E815" s="1"/>
    </row>
    <row r="816" spans="1:5" ht="15.75" customHeight="1">
      <c r="A816" s="1"/>
      <c r="B816" s="1"/>
      <c r="C816" s="1"/>
      <c r="D816" s="1"/>
      <c r="E816" s="1"/>
    </row>
    <row r="817" spans="1:5" ht="15.75" customHeight="1">
      <c r="A817" s="1"/>
      <c r="B817" s="1"/>
      <c r="C817" s="1"/>
      <c r="D817" s="1"/>
      <c r="E817" s="1"/>
    </row>
    <row r="818" spans="1:5" ht="15.75" customHeight="1">
      <c r="A818" s="1"/>
      <c r="B818" s="1"/>
      <c r="C818" s="1"/>
      <c r="D818" s="1"/>
      <c r="E818" s="1"/>
    </row>
    <row r="819" spans="1:5" ht="15.75" customHeight="1">
      <c r="A819" s="1"/>
      <c r="B819" s="1"/>
      <c r="C819" s="1"/>
      <c r="D819" s="1"/>
      <c r="E819" s="1"/>
    </row>
    <row r="820" spans="1:5" ht="15.75" customHeight="1">
      <c r="A820" s="1"/>
      <c r="B820" s="1"/>
      <c r="C820" s="1"/>
      <c r="D820" s="1"/>
      <c r="E820" s="1"/>
    </row>
    <row r="821" spans="1:5" ht="15.75" customHeight="1">
      <c r="A821" s="1"/>
      <c r="B821" s="1"/>
      <c r="C821" s="1"/>
      <c r="D821" s="1"/>
      <c r="E821" s="1"/>
    </row>
    <row r="822" spans="1:5" ht="15.75" customHeight="1">
      <c r="A822" s="1"/>
      <c r="B822" s="1"/>
      <c r="C822" s="1"/>
      <c r="D822" s="1"/>
      <c r="E822" s="1"/>
    </row>
    <row r="823" spans="1:5" ht="15.75" customHeight="1">
      <c r="A823" s="1"/>
      <c r="B823" s="1"/>
      <c r="C823" s="1"/>
      <c r="D823" s="1"/>
      <c r="E823" s="1"/>
    </row>
    <row r="824" spans="1:5" ht="15.75" customHeight="1">
      <c r="A824" s="1"/>
      <c r="B824" s="1"/>
      <c r="C824" s="1"/>
      <c r="D824" s="1"/>
      <c r="E824" s="1"/>
    </row>
    <row r="825" spans="1:5" ht="15.75" customHeight="1">
      <c r="A825" s="1"/>
      <c r="B825" s="1"/>
      <c r="C825" s="1"/>
      <c r="D825" s="1"/>
      <c r="E825" s="1"/>
    </row>
    <row r="826" spans="1:5" ht="15.75" customHeight="1">
      <c r="A826" s="1"/>
      <c r="B826" s="1"/>
      <c r="C826" s="1"/>
      <c r="D826" s="1"/>
      <c r="E826" s="1"/>
    </row>
    <row r="827" spans="1:5" ht="15.75" customHeight="1">
      <c r="A827" s="1"/>
      <c r="B827" s="1"/>
      <c r="C827" s="1"/>
      <c r="D827" s="1"/>
      <c r="E827" s="1"/>
    </row>
    <row r="828" spans="1:5" ht="15.75" customHeight="1">
      <c r="A828" s="1"/>
      <c r="B828" s="1"/>
      <c r="C828" s="1"/>
      <c r="D828" s="1"/>
      <c r="E828" s="1"/>
    </row>
    <row r="829" spans="1:5" ht="15.75" customHeight="1">
      <c r="A829" s="1"/>
      <c r="B829" s="1"/>
      <c r="C829" s="1"/>
      <c r="D829" s="1"/>
      <c r="E829" s="1"/>
    </row>
    <row r="830" spans="1:5" ht="15.75" customHeight="1">
      <c r="A830" s="1"/>
      <c r="B830" s="1"/>
      <c r="C830" s="1"/>
      <c r="D830" s="1"/>
      <c r="E830" s="1"/>
    </row>
    <row r="831" spans="1:5" ht="15.75" customHeight="1">
      <c r="A831" s="1"/>
      <c r="B831" s="1"/>
      <c r="C831" s="1"/>
      <c r="D831" s="1"/>
      <c r="E831" s="1"/>
    </row>
    <row r="832" spans="1:5" ht="15.75" customHeight="1">
      <c r="A832" s="1"/>
      <c r="B832" s="1"/>
      <c r="C832" s="1"/>
      <c r="D832" s="1"/>
      <c r="E832" s="1"/>
    </row>
    <row r="833" spans="1:5" ht="15.75" customHeight="1">
      <c r="A833" s="1"/>
      <c r="B833" s="1"/>
      <c r="C833" s="1"/>
      <c r="D833" s="1"/>
      <c r="E833" s="1"/>
    </row>
    <row r="834" spans="1:5" ht="15.75" customHeight="1">
      <c r="A834" s="1"/>
      <c r="B834" s="1"/>
      <c r="C834" s="1"/>
      <c r="D834" s="1"/>
      <c r="E834" s="1"/>
    </row>
    <row r="835" spans="1:5" ht="15.75" customHeight="1">
      <c r="A835" s="1"/>
      <c r="B835" s="1"/>
      <c r="C835" s="1"/>
      <c r="D835" s="1"/>
      <c r="E835" s="1"/>
    </row>
    <row r="836" spans="1:5" ht="15.75" customHeight="1">
      <c r="A836" s="1"/>
      <c r="B836" s="1"/>
      <c r="C836" s="1"/>
      <c r="D836" s="1"/>
      <c r="E836" s="1"/>
    </row>
    <row r="837" spans="1:5" ht="15.75" customHeight="1">
      <c r="A837" s="1"/>
      <c r="B837" s="1"/>
      <c r="C837" s="1"/>
      <c r="D837" s="1"/>
      <c r="E837" s="1"/>
    </row>
    <row r="838" spans="1:5" ht="15.75" customHeight="1">
      <c r="A838" s="1"/>
      <c r="B838" s="1"/>
      <c r="C838" s="1"/>
      <c r="D838" s="1"/>
      <c r="E838" s="1"/>
    </row>
    <row r="839" spans="1:5" ht="15.75" customHeight="1">
      <c r="A839" s="1"/>
      <c r="B839" s="1"/>
      <c r="C839" s="1"/>
      <c r="D839" s="1"/>
      <c r="E839" s="1"/>
    </row>
    <row r="840" spans="1:5" ht="15.75" customHeight="1">
      <c r="A840" s="1"/>
      <c r="B840" s="1"/>
      <c r="C840" s="1"/>
      <c r="D840" s="1"/>
      <c r="E840" s="1"/>
    </row>
    <row r="841" spans="1:5" ht="15.75" customHeight="1">
      <c r="A841" s="1"/>
      <c r="B841" s="1"/>
      <c r="C841" s="1"/>
      <c r="D841" s="1"/>
      <c r="E841" s="1"/>
    </row>
    <row r="842" spans="1:5" ht="15.75" customHeight="1">
      <c r="A842" s="1"/>
      <c r="B842" s="1"/>
      <c r="C842" s="1"/>
      <c r="D842" s="1"/>
      <c r="E842" s="1"/>
    </row>
    <row r="843" spans="1:5" ht="15.75" customHeight="1">
      <c r="A843" s="1"/>
      <c r="B843" s="1"/>
      <c r="C843" s="1"/>
      <c r="D843" s="1"/>
      <c r="E843" s="1"/>
    </row>
    <row r="844" spans="1:5" ht="15.75" customHeight="1">
      <c r="A844" s="1"/>
      <c r="B844" s="1"/>
      <c r="C844" s="1"/>
      <c r="D844" s="1"/>
      <c r="E844" s="1"/>
    </row>
    <row r="845" spans="1:5" ht="15.75" customHeight="1">
      <c r="A845" s="1"/>
      <c r="B845" s="1"/>
      <c r="C845" s="1"/>
      <c r="D845" s="1"/>
      <c r="E845" s="1"/>
    </row>
    <row r="846" spans="1:5" ht="15.75" customHeight="1">
      <c r="A846" s="1"/>
      <c r="B846" s="1"/>
      <c r="C846" s="1"/>
      <c r="D846" s="1"/>
      <c r="E846" s="1"/>
    </row>
    <row r="847" spans="1:5" ht="15.75" customHeight="1">
      <c r="A847" s="1"/>
      <c r="B847" s="1"/>
      <c r="C847" s="1"/>
      <c r="D847" s="1"/>
      <c r="E847" s="1"/>
    </row>
    <row r="848" spans="1:5" ht="15.75" customHeight="1">
      <c r="A848" s="1"/>
      <c r="B848" s="1"/>
      <c r="C848" s="1"/>
      <c r="D848" s="1"/>
      <c r="E848" s="1"/>
    </row>
    <row r="849" spans="1:5" ht="15.75" customHeight="1">
      <c r="A849" s="1"/>
      <c r="B849" s="1"/>
      <c r="C849" s="1"/>
      <c r="D849" s="1"/>
      <c r="E849" s="1"/>
    </row>
    <row r="850" spans="1:5" ht="15.75" customHeight="1">
      <c r="A850" s="1"/>
      <c r="B850" s="1"/>
      <c r="C850" s="1"/>
      <c r="D850" s="1"/>
      <c r="E850" s="1"/>
    </row>
    <row r="851" spans="1:5" ht="15.75" customHeight="1">
      <c r="A851" s="1"/>
      <c r="B851" s="1"/>
      <c r="C851" s="1"/>
      <c r="D851" s="1"/>
      <c r="E851" s="1"/>
    </row>
    <row r="852" spans="1:5" ht="15.75" customHeight="1">
      <c r="A852" s="1"/>
      <c r="B852" s="1"/>
      <c r="C852" s="1"/>
      <c r="D852" s="1"/>
      <c r="E852" s="1"/>
    </row>
    <row r="853" spans="1:5" ht="15.75" customHeight="1">
      <c r="A853" s="1"/>
      <c r="B853" s="1"/>
      <c r="C853" s="1"/>
      <c r="D853" s="1"/>
      <c r="E853" s="1"/>
    </row>
    <row r="854" spans="1:5" ht="15.75" customHeight="1">
      <c r="A854" s="1"/>
      <c r="B854" s="1"/>
      <c r="C854" s="1"/>
      <c r="D854" s="1"/>
      <c r="E854" s="1"/>
    </row>
    <row r="855" spans="1:5" ht="15.75" customHeight="1">
      <c r="A855" s="1"/>
      <c r="B855" s="1"/>
      <c r="C855" s="1"/>
      <c r="D855" s="1"/>
      <c r="E855" s="1"/>
    </row>
    <row r="856" spans="1:5" ht="15.75" customHeight="1">
      <c r="A856" s="1"/>
      <c r="B856" s="1"/>
      <c r="C856" s="1"/>
      <c r="D856" s="1"/>
      <c r="E856" s="1"/>
    </row>
    <row r="857" spans="1:5" ht="15.75" customHeight="1">
      <c r="A857" s="1"/>
      <c r="B857" s="1"/>
      <c r="C857" s="1"/>
      <c r="D857" s="1"/>
      <c r="E857" s="1"/>
    </row>
    <row r="858" spans="1:5" ht="15.75" customHeight="1">
      <c r="A858" s="1"/>
      <c r="B858" s="1"/>
      <c r="C858" s="1"/>
      <c r="D858" s="1"/>
      <c r="E858" s="1"/>
    </row>
    <row r="859" spans="1:5" ht="15.75" customHeight="1">
      <c r="A859" s="1"/>
      <c r="B859" s="1"/>
      <c r="C859" s="1"/>
      <c r="D859" s="1"/>
      <c r="E859" s="1"/>
    </row>
    <row r="860" spans="1:5" ht="15.75" customHeight="1">
      <c r="A860" s="1"/>
      <c r="B860" s="1"/>
      <c r="C860" s="1"/>
      <c r="D860" s="1"/>
      <c r="E860" s="1"/>
    </row>
    <row r="861" spans="1:5" ht="15.75" customHeight="1">
      <c r="A861" s="1"/>
      <c r="B861" s="1"/>
      <c r="C861" s="1"/>
      <c r="D861" s="1"/>
      <c r="E861" s="1"/>
    </row>
    <row r="862" spans="1:5" ht="15.75" customHeight="1">
      <c r="A862" s="1"/>
      <c r="B862" s="1"/>
      <c r="C862" s="1"/>
      <c r="D862" s="1"/>
      <c r="E862" s="1"/>
    </row>
    <row r="863" spans="1:5" ht="15.75" customHeight="1">
      <c r="A863" s="1"/>
      <c r="B863" s="1"/>
      <c r="C863" s="1"/>
      <c r="D863" s="1"/>
      <c r="E863" s="1"/>
    </row>
    <row r="864" spans="1:5" ht="15.75" customHeight="1">
      <c r="A864" s="1"/>
      <c r="B864" s="1"/>
      <c r="C864" s="1"/>
      <c r="D864" s="1"/>
      <c r="E864" s="1"/>
    </row>
    <row r="865" spans="1:5" ht="15.75" customHeight="1">
      <c r="A865" s="1"/>
      <c r="B865" s="1"/>
      <c r="C865" s="1"/>
      <c r="D865" s="1"/>
      <c r="E865" s="1"/>
    </row>
    <row r="866" spans="1:5" ht="15.75" customHeight="1">
      <c r="A866" s="1"/>
      <c r="B866" s="1"/>
      <c r="C866" s="1"/>
      <c r="D866" s="1"/>
      <c r="E866" s="1"/>
    </row>
    <row r="867" spans="1:5" ht="15.75" customHeight="1">
      <c r="A867" s="1"/>
      <c r="B867" s="1"/>
      <c r="C867" s="1"/>
      <c r="D867" s="1"/>
      <c r="E867" s="1"/>
    </row>
    <row r="868" spans="1:5" ht="15.75" customHeight="1">
      <c r="A868" s="1"/>
      <c r="B868" s="1"/>
      <c r="C868" s="1"/>
      <c r="D868" s="1"/>
      <c r="E868" s="1"/>
    </row>
    <row r="869" spans="1:5" ht="15.75" customHeight="1">
      <c r="A869" s="1"/>
      <c r="B869" s="1"/>
      <c r="C869" s="1"/>
      <c r="D869" s="1"/>
      <c r="E869" s="1"/>
    </row>
    <row r="870" spans="1:5" ht="15.75" customHeight="1">
      <c r="A870" s="1"/>
      <c r="B870" s="1"/>
      <c r="C870" s="1"/>
      <c r="D870" s="1"/>
      <c r="E870" s="1"/>
    </row>
    <row r="871" spans="1:5" ht="15.75" customHeight="1">
      <c r="A871" s="1"/>
      <c r="B871" s="1"/>
      <c r="C871" s="1"/>
      <c r="D871" s="1"/>
      <c r="E871" s="1"/>
    </row>
    <row r="872" spans="1:5" ht="15.75" customHeight="1">
      <c r="A872" s="1"/>
      <c r="B872" s="1"/>
      <c r="C872" s="1"/>
      <c r="D872" s="1"/>
      <c r="E872" s="1"/>
    </row>
    <row r="873" spans="1:5" ht="15.75" customHeight="1">
      <c r="A873" s="1"/>
      <c r="B873" s="1"/>
      <c r="C873" s="1"/>
      <c r="D873" s="1"/>
      <c r="E873" s="1"/>
    </row>
    <row r="874" spans="1:5" ht="15.75" customHeight="1">
      <c r="A874" s="1"/>
      <c r="B874" s="1"/>
      <c r="C874" s="1"/>
      <c r="D874" s="1"/>
      <c r="E874" s="1"/>
    </row>
    <row r="875" spans="1:5" ht="15.75" customHeight="1">
      <c r="A875" s="1"/>
      <c r="B875" s="1"/>
      <c r="C875" s="1"/>
      <c r="D875" s="1"/>
      <c r="E875" s="1"/>
    </row>
    <row r="876" spans="1:5" ht="15.75" customHeight="1">
      <c r="A876" s="1"/>
      <c r="B876" s="1"/>
      <c r="C876" s="1"/>
      <c r="D876" s="1"/>
      <c r="E876" s="1"/>
    </row>
    <row r="877" spans="1:5" ht="15.75" customHeight="1">
      <c r="A877" s="1"/>
      <c r="B877" s="1"/>
      <c r="C877" s="1"/>
      <c r="D877" s="1"/>
      <c r="E877" s="1"/>
    </row>
    <row r="878" spans="1:5" ht="15.75" customHeight="1">
      <c r="A878" s="1"/>
      <c r="B878" s="1"/>
      <c r="C878" s="1"/>
      <c r="D878" s="1"/>
      <c r="E878" s="1"/>
    </row>
    <row r="879" spans="1:5" ht="15.75" customHeight="1">
      <c r="A879" s="1"/>
      <c r="B879" s="1"/>
      <c r="C879" s="1"/>
      <c r="D879" s="1"/>
      <c r="E879" s="1"/>
    </row>
    <row r="880" spans="1:5" ht="15.75" customHeight="1">
      <c r="A880" s="1"/>
      <c r="B880" s="1"/>
      <c r="C880" s="1"/>
      <c r="D880" s="1"/>
      <c r="E880" s="1"/>
    </row>
    <row r="881" spans="1:5" ht="15.75" customHeight="1">
      <c r="A881" s="1"/>
      <c r="B881" s="1"/>
      <c r="C881" s="1"/>
      <c r="D881" s="1"/>
      <c r="E881" s="1"/>
    </row>
    <row r="882" spans="1:5" ht="15.75" customHeight="1">
      <c r="A882" s="1"/>
      <c r="B882" s="1"/>
      <c r="C882" s="1"/>
      <c r="D882" s="1"/>
      <c r="E882" s="1"/>
    </row>
    <row r="883" spans="1:5" ht="15.75" customHeight="1">
      <c r="A883" s="1"/>
      <c r="B883" s="1"/>
      <c r="C883" s="1"/>
      <c r="D883" s="1"/>
      <c r="E883" s="1"/>
    </row>
    <row r="884" spans="1:5" ht="15.75" customHeight="1">
      <c r="A884" s="1"/>
      <c r="B884" s="1"/>
      <c r="C884" s="1"/>
      <c r="D884" s="1"/>
      <c r="E884" s="1"/>
    </row>
    <row r="885" spans="1:5" ht="15.75" customHeight="1">
      <c r="A885" s="1"/>
      <c r="B885" s="1"/>
      <c r="C885" s="1"/>
      <c r="D885" s="1"/>
      <c r="E885" s="1"/>
    </row>
    <row r="886" spans="1:5" ht="15.75" customHeight="1">
      <c r="A886" s="1"/>
      <c r="B886" s="1"/>
      <c r="C886" s="1"/>
      <c r="D886" s="1"/>
      <c r="E886" s="1"/>
    </row>
    <row r="887" spans="1:5" ht="15.75" customHeight="1">
      <c r="A887" s="1"/>
      <c r="B887" s="1"/>
      <c r="C887" s="1"/>
      <c r="D887" s="1"/>
      <c r="E887" s="1"/>
    </row>
    <row r="888" spans="1:5" ht="15.75" customHeight="1">
      <c r="A888" s="1"/>
      <c r="B888" s="1"/>
      <c r="C888" s="1"/>
      <c r="D888" s="1"/>
      <c r="E888" s="1"/>
    </row>
    <row r="889" spans="1:5" ht="15.75" customHeight="1">
      <c r="A889" s="1"/>
      <c r="B889" s="1"/>
      <c r="C889" s="1"/>
      <c r="D889" s="1"/>
      <c r="E889" s="1"/>
    </row>
    <row r="890" spans="1:5" ht="15.75" customHeight="1">
      <c r="A890" s="1"/>
      <c r="B890" s="1"/>
      <c r="C890" s="1"/>
      <c r="D890" s="1"/>
      <c r="E890" s="1"/>
    </row>
    <row r="891" spans="1:5" ht="15.75" customHeight="1">
      <c r="A891" s="1"/>
      <c r="B891" s="1"/>
      <c r="C891" s="1"/>
      <c r="D891" s="1"/>
      <c r="E891" s="1"/>
    </row>
    <row r="892" spans="1:5" ht="15.75" customHeight="1">
      <c r="A892" s="1"/>
      <c r="B892" s="1"/>
      <c r="C892" s="1"/>
      <c r="D892" s="1"/>
      <c r="E892" s="1"/>
    </row>
    <row r="893" spans="1:5" ht="15.75" customHeight="1">
      <c r="A893" s="1"/>
      <c r="B893" s="1"/>
      <c r="C893" s="1"/>
      <c r="D893" s="1"/>
      <c r="E893" s="1"/>
    </row>
    <row r="894" spans="1:5" ht="15.75" customHeight="1">
      <c r="A894" s="1"/>
      <c r="B894" s="1"/>
      <c r="C894" s="1"/>
      <c r="D894" s="1"/>
      <c r="E894" s="1"/>
    </row>
    <row r="895" spans="1:5" ht="15.75" customHeight="1">
      <c r="A895" s="1"/>
      <c r="B895" s="1"/>
      <c r="C895" s="1"/>
      <c r="D895" s="1"/>
      <c r="E895" s="1"/>
    </row>
    <row r="896" spans="1:5" ht="15.75" customHeight="1">
      <c r="A896" s="1"/>
      <c r="B896" s="1"/>
      <c r="C896" s="1"/>
      <c r="D896" s="1"/>
      <c r="E896" s="1"/>
    </row>
    <row r="897" spans="1:5" ht="15.75" customHeight="1">
      <c r="A897" s="1"/>
      <c r="B897" s="1"/>
      <c r="C897" s="1"/>
      <c r="D897" s="1"/>
      <c r="E897" s="1"/>
    </row>
    <row r="898" spans="1:5" ht="15.75" customHeight="1">
      <c r="A898" s="1"/>
      <c r="B898" s="1"/>
      <c r="C898" s="1"/>
      <c r="D898" s="1"/>
      <c r="E898" s="1"/>
    </row>
    <row r="899" spans="1:5" ht="15.75" customHeight="1">
      <c r="A899" s="1"/>
      <c r="B899" s="1"/>
      <c r="C899" s="1"/>
      <c r="D899" s="1"/>
      <c r="E899" s="1"/>
    </row>
    <row r="900" spans="1:5" ht="15.75" customHeight="1">
      <c r="A900" s="1"/>
      <c r="B900" s="1"/>
      <c r="C900" s="1"/>
      <c r="D900" s="1"/>
      <c r="E900" s="1"/>
    </row>
    <row r="901" spans="1:5" ht="15.75" customHeight="1">
      <c r="A901" s="1"/>
      <c r="B901" s="1"/>
      <c r="C901" s="1"/>
      <c r="D901" s="1"/>
      <c r="E901" s="1"/>
    </row>
    <row r="902" spans="1:5" ht="15.75" customHeight="1">
      <c r="A902" s="1"/>
      <c r="B902" s="1"/>
      <c r="C902" s="1"/>
      <c r="D902" s="1"/>
      <c r="E902" s="1"/>
    </row>
    <row r="903" spans="1:5" ht="15.75" customHeight="1">
      <c r="A903" s="1"/>
      <c r="B903" s="1"/>
      <c r="C903" s="1"/>
      <c r="D903" s="1"/>
      <c r="E903" s="1"/>
    </row>
    <row r="904" spans="1:5" ht="15.75" customHeight="1">
      <c r="A904" s="1"/>
      <c r="B904" s="1"/>
      <c r="C904" s="1"/>
      <c r="D904" s="1"/>
      <c r="E904" s="1"/>
    </row>
    <row r="905" spans="1:5" ht="15.75" customHeight="1">
      <c r="A905" s="1"/>
      <c r="B905" s="1"/>
      <c r="C905" s="1"/>
      <c r="D905" s="1"/>
      <c r="E905" s="1"/>
    </row>
    <row r="906" spans="1:5" ht="15.75" customHeight="1">
      <c r="A906" s="1"/>
      <c r="B906" s="1"/>
      <c r="C906" s="1"/>
      <c r="D906" s="1"/>
      <c r="E906" s="1"/>
    </row>
    <row r="907" spans="1:5" ht="15.75" customHeight="1">
      <c r="A907" s="1"/>
      <c r="B907" s="1"/>
      <c r="C907" s="1"/>
      <c r="D907" s="1"/>
      <c r="E907" s="1"/>
    </row>
    <row r="908" spans="1:5" ht="15.75" customHeight="1">
      <c r="A908" s="1"/>
      <c r="B908" s="1"/>
      <c r="C908" s="1"/>
      <c r="D908" s="1"/>
      <c r="E908" s="1"/>
    </row>
    <row r="909" spans="1:5" ht="15.75" customHeight="1">
      <c r="A909" s="1"/>
      <c r="B909" s="1"/>
      <c r="C909" s="1"/>
      <c r="D909" s="1"/>
      <c r="E909" s="1"/>
    </row>
    <row r="910" spans="1:5" ht="15.75" customHeight="1">
      <c r="A910" s="1"/>
      <c r="B910" s="1"/>
      <c r="C910" s="1"/>
      <c r="D910" s="1"/>
      <c r="E910" s="1"/>
    </row>
    <row r="911" spans="1:5" ht="15.75" customHeight="1">
      <c r="A911" s="1"/>
      <c r="B911" s="1"/>
      <c r="C911" s="1"/>
      <c r="D911" s="1"/>
      <c r="E911" s="1"/>
    </row>
    <row r="912" spans="1:5" ht="15.75" customHeight="1">
      <c r="A912" s="1"/>
      <c r="B912" s="1"/>
      <c r="C912" s="1"/>
      <c r="D912" s="1"/>
      <c r="E912" s="1"/>
    </row>
    <row r="913" spans="1:5" ht="15.75" customHeight="1">
      <c r="A913" s="1"/>
      <c r="B913" s="1"/>
      <c r="C913" s="1"/>
      <c r="D913" s="1"/>
      <c r="E913" s="1"/>
    </row>
    <row r="914" spans="1:5" ht="15.75" customHeight="1">
      <c r="A914" s="1"/>
      <c r="B914" s="1"/>
      <c r="C914" s="1"/>
      <c r="D914" s="1"/>
      <c r="E914" s="1"/>
    </row>
    <row r="915" spans="1:5" ht="15.75" customHeight="1">
      <c r="A915" s="1"/>
      <c r="B915" s="1"/>
      <c r="C915" s="1"/>
      <c r="D915" s="1"/>
      <c r="E915" s="1"/>
    </row>
    <row r="916" spans="1:5" ht="15.75" customHeight="1">
      <c r="A916" s="1"/>
      <c r="B916" s="1"/>
      <c r="C916" s="1"/>
      <c r="D916" s="1"/>
      <c r="E916" s="1"/>
    </row>
    <row r="917" spans="1:5" ht="15.75" customHeight="1">
      <c r="A917" s="1"/>
      <c r="B917" s="1"/>
      <c r="C917" s="1"/>
      <c r="D917" s="1"/>
      <c r="E917" s="1"/>
    </row>
    <row r="918" spans="1:5" ht="15.75" customHeight="1">
      <c r="A918" s="1"/>
      <c r="B918" s="1"/>
      <c r="C918" s="1"/>
      <c r="D918" s="1"/>
      <c r="E918" s="1"/>
    </row>
    <row r="919" spans="1:5" ht="15.75" customHeight="1">
      <c r="A919" s="1"/>
      <c r="B919" s="1"/>
      <c r="C919" s="1"/>
      <c r="D919" s="1"/>
      <c r="E919" s="1"/>
    </row>
    <row r="920" spans="1:5" ht="15.75" customHeight="1">
      <c r="A920" s="1"/>
      <c r="B920" s="1"/>
      <c r="C920" s="1"/>
      <c r="D920" s="1"/>
      <c r="E920" s="1"/>
    </row>
    <row r="921" spans="1:5" ht="15.75" customHeight="1">
      <c r="A921" s="1"/>
      <c r="B921" s="1"/>
      <c r="C921" s="1"/>
      <c r="D921" s="1"/>
      <c r="E921" s="1"/>
    </row>
    <row r="922" spans="1:5" ht="15.75" customHeight="1">
      <c r="A922" s="1"/>
      <c r="B922" s="1"/>
      <c r="C922" s="1"/>
      <c r="D922" s="1"/>
      <c r="E922" s="1"/>
    </row>
    <row r="923" spans="1:5" ht="15.75" customHeight="1">
      <c r="A923" s="1"/>
      <c r="B923" s="1"/>
      <c r="C923" s="1"/>
      <c r="D923" s="1"/>
      <c r="E923" s="1"/>
    </row>
    <row r="924" spans="1:5" ht="15.75" customHeight="1">
      <c r="A924" s="1"/>
      <c r="B924" s="1"/>
      <c r="C924" s="1"/>
      <c r="D924" s="1"/>
      <c r="E924" s="1"/>
    </row>
    <row r="925" spans="1:5" ht="15.75" customHeight="1">
      <c r="A925" s="1"/>
      <c r="B925" s="1"/>
      <c r="C925" s="1"/>
      <c r="D925" s="1"/>
      <c r="E925" s="1"/>
    </row>
    <row r="926" spans="1:5" ht="15.75" customHeight="1">
      <c r="A926" s="1"/>
      <c r="B926" s="1"/>
      <c r="C926" s="1"/>
      <c r="D926" s="1"/>
      <c r="E926" s="1"/>
    </row>
    <row r="927" spans="1:5" ht="15.75" customHeight="1">
      <c r="A927" s="1"/>
      <c r="B927" s="1"/>
      <c r="C927" s="1"/>
      <c r="D927" s="1"/>
      <c r="E927" s="1"/>
    </row>
    <row r="928" spans="1:5" ht="15.75" customHeight="1">
      <c r="A928" s="1"/>
      <c r="B928" s="1"/>
      <c r="C928" s="1"/>
      <c r="D928" s="1"/>
      <c r="E928" s="1"/>
    </row>
    <row r="929" spans="1:5" ht="15.75" customHeight="1">
      <c r="A929" s="1"/>
      <c r="B929" s="1"/>
      <c r="C929" s="1"/>
      <c r="D929" s="1"/>
      <c r="E929" s="1"/>
    </row>
    <row r="930" spans="1:5" ht="15.75" customHeight="1">
      <c r="A930" s="1"/>
      <c r="B930" s="1"/>
      <c r="C930" s="1"/>
      <c r="D930" s="1"/>
      <c r="E930" s="1"/>
    </row>
    <row r="931" spans="1:5" ht="15.75" customHeight="1">
      <c r="A931" s="1"/>
      <c r="B931" s="1"/>
      <c r="C931" s="1"/>
      <c r="D931" s="1"/>
      <c r="E931" s="1"/>
    </row>
    <row r="932" spans="1:5" ht="15.75" customHeight="1">
      <c r="A932" s="1"/>
      <c r="B932" s="1"/>
      <c r="C932" s="1"/>
      <c r="D932" s="1"/>
      <c r="E932" s="1"/>
    </row>
    <row r="933" spans="1:5" ht="15.75" customHeight="1">
      <c r="A933" s="1"/>
      <c r="B933" s="1"/>
      <c r="C933" s="1"/>
      <c r="D933" s="1"/>
      <c r="E933" s="1"/>
    </row>
    <row r="934" spans="1:5" ht="15.75" customHeight="1">
      <c r="A934" s="1"/>
      <c r="B934" s="1"/>
      <c r="C934" s="1"/>
      <c r="D934" s="1"/>
      <c r="E934" s="1"/>
    </row>
    <row r="935" spans="1:5" ht="15.75" customHeight="1">
      <c r="A935" s="1"/>
      <c r="B935" s="1"/>
      <c r="C935" s="1"/>
      <c r="D935" s="1"/>
      <c r="E935" s="1"/>
    </row>
    <row r="936" spans="1:5" ht="15.75" customHeight="1">
      <c r="A936" s="1"/>
      <c r="B936" s="1"/>
      <c r="C936" s="1"/>
      <c r="D936" s="1"/>
      <c r="E936" s="1"/>
    </row>
    <row r="937" spans="1:5" ht="15.75" customHeight="1">
      <c r="A937" s="1"/>
      <c r="B937" s="1"/>
      <c r="C937" s="1"/>
      <c r="D937" s="1"/>
      <c r="E937" s="1"/>
    </row>
    <row r="938" spans="1:5" ht="15.75" customHeight="1">
      <c r="A938" s="1"/>
      <c r="B938" s="1"/>
      <c r="C938" s="1"/>
      <c r="D938" s="1"/>
      <c r="E938" s="1"/>
    </row>
    <row r="939" spans="1:5" ht="15.75" customHeight="1">
      <c r="A939" s="1"/>
      <c r="B939" s="1"/>
      <c r="C939" s="1"/>
      <c r="D939" s="1"/>
      <c r="E939" s="1"/>
    </row>
    <row r="940" spans="1:5" ht="15.75" customHeight="1">
      <c r="A940" s="1"/>
      <c r="B940" s="1"/>
      <c r="C940" s="1"/>
      <c r="D940" s="1"/>
      <c r="E940" s="1"/>
    </row>
    <row r="941" spans="1:5" ht="15.75" customHeight="1">
      <c r="A941" s="1"/>
      <c r="B941" s="1"/>
      <c r="C941" s="1"/>
      <c r="D941" s="1"/>
      <c r="E941" s="1"/>
    </row>
    <row r="942" spans="1:5" ht="15.75" customHeight="1">
      <c r="A942" s="1"/>
      <c r="B942" s="1"/>
      <c r="C942" s="1"/>
      <c r="D942" s="1"/>
      <c r="E942" s="1"/>
    </row>
    <row r="943" spans="1:5" ht="15.75" customHeight="1">
      <c r="A943" s="1"/>
      <c r="B943" s="1"/>
      <c r="C943" s="1"/>
      <c r="D943" s="1"/>
      <c r="E943" s="1"/>
    </row>
    <row r="944" spans="1:5" ht="15.75" customHeight="1">
      <c r="A944" s="1"/>
      <c r="B944" s="1"/>
      <c r="C944" s="1"/>
      <c r="D944" s="1"/>
      <c r="E944" s="1"/>
    </row>
    <row r="945" spans="1:5" ht="15.75" customHeight="1">
      <c r="A945" s="1"/>
      <c r="B945" s="1"/>
      <c r="C945" s="1"/>
      <c r="D945" s="1"/>
      <c r="E945" s="1"/>
    </row>
    <row r="946" spans="1:5" ht="15.75" customHeight="1">
      <c r="A946" s="1"/>
      <c r="B946" s="1"/>
      <c r="C946" s="1"/>
      <c r="D946" s="1"/>
      <c r="E946" s="1"/>
    </row>
    <row r="947" spans="1:5" ht="15.75" customHeight="1">
      <c r="A947" s="1"/>
      <c r="B947" s="1"/>
      <c r="C947" s="1"/>
      <c r="D947" s="1"/>
      <c r="E947" s="1"/>
    </row>
    <row r="948" spans="1:5" ht="15.75" customHeight="1">
      <c r="A948" s="1"/>
      <c r="B948" s="1"/>
      <c r="C948" s="1"/>
      <c r="D948" s="1"/>
      <c r="E948" s="1"/>
    </row>
    <row r="949" spans="1:5" ht="15.75" customHeight="1">
      <c r="A949" s="1"/>
      <c r="B949" s="1"/>
      <c r="C949" s="1"/>
      <c r="D949" s="1"/>
      <c r="E949" s="1"/>
    </row>
    <row r="950" spans="1:5" ht="15.75" customHeight="1">
      <c r="A950" s="1"/>
      <c r="B950" s="1"/>
      <c r="C950" s="1"/>
      <c r="D950" s="1"/>
      <c r="E950" s="1"/>
    </row>
    <row r="951" spans="1:5" ht="15.75" customHeight="1">
      <c r="A951" s="1"/>
      <c r="B951" s="1"/>
      <c r="C951" s="1"/>
      <c r="D951" s="1"/>
      <c r="E951" s="1"/>
    </row>
    <row r="952" spans="1:5" ht="15.75" customHeight="1">
      <c r="A952" s="1"/>
      <c r="B952" s="1"/>
      <c r="C952" s="1"/>
      <c r="D952" s="1"/>
      <c r="E952" s="1"/>
    </row>
    <row r="953" spans="1:5" ht="15.75" customHeight="1">
      <c r="A953" s="1"/>
      <c r="B953" s="1"/>
      <c r="C953" s="1"/>
      <c r="D953" s="1"/>
      <c r="E953" s="1"/>
    </row>
    <row r="954" spans="1:5" ht="15.75" customHeight="1">
      <c r="A954" s="1"/>
      <c r="B954" s="1"/>
      <c r="C954" s="1"/>
      <c r="D954" s="1"/>
      <c r="E954" s="1"/>
    </row>
    <row r="955" spans="1:5" ht="15.75" customHeight="1">
      <c r="A955" s="1"/>
      <c r="B955" s="1"/>
      <c r="C955" s="1"/>
      <c r="D955" s="1"/>
      <c r="E955" s="1"/>
    </row>
    <row r="956" spans="1:5" ht="15.75" customHeight="1">
      <c r="A956" s="1"/>
      <c r="B956" s="1"/>
      <c r="C956" s="1"/>
      <c r="D956" s="1"/>
      <c r="E956" s="1"/>
    </row>
    <row r="957" spans="1:5" ht="15.75" customHeight="1">
      <c r="A957" s="1"/>
      <c r="B957" s="1"/>
      <c r="C957" s="1"/>
      <c r="D957" s="1"/>
      <c r="E957" s="1"/>
    </row>
    <row r="958" spans="1:5" ht="15.75" customHeight="1">
      <c r="A958" s="1"/>
      <c r="B958" s="1"/>
      <c r="C958" s="1"/>
      <c r="D958" s="1"/>
      <c r="E958" s="1"/>
    </row>
    <row r="959" spans="1:5" ht="15.75" customHeight="1">
      <c r="A959" s="1"/>
      <c r="B959" s="1"/>
      <c r="C959" s="1"/>
      <c r="D959" s="1"/>
      <c r="E959" s="1"/>
    </row>
    <row r="960" spans="1:5" ht="15.75" customHeight="1">
      <c r="A960" s="1"/>
      <c r="B960" s="1"/>
      <c r="C960" s="1"/>
      <c r="D960" s="1"/>
      <c r="E960" s="1"/>
    </row>
    <row r="961" spans="1:5" ht="15.75" customHeight="1">
      <c r="A961" s="1"/>
      <c r="B961" s="1"/>
      <c r="C961" s="1"/>
      <c r="D961" s="1"/>
      <c r="E961" s="1"/>
    </row>
    <row r="962" spans="1:5" ht="15.75" customHeight="1">
      <c r="A962" s="1"/>
      <c r="B962" s="1"/>
      <c r="C962" s="1"/>
      <c r="D962" s="1"/>
      <c r="E962" s="1"/>
    </row>
    <row r="963" spans="1:5" ht="15.75" customHeight="1">
      <c r="A963" s="1"/>
      <c r="B963" s="1"/>
      <c r="C963" s="1"/>
      <c r="D963" s="1"/>
      <c r="E963" s="1"/>
    </row>
    <row r="964" spans="1:5" ht="15.75" customHeight="1">
      <c r="A964" s="1"/>
      <c r="B964" s="1"/>
      <c r="C964" s="1"/>
      <c r="D964" s="1"/>
      <c r="E964" s="1"/>
    </row>
    <row r="965" spans="1:5" ht="15.75" customHeight="1">
      <c r="A965" s="1"/>
      <c r="B965" s="1"/>
      <c r="C965" s="1"/>
      <c r="D965" s="1"/>
      <c r="E965" s="1"/>
    </row>
    <row r="966" spans="1:5" ht="15.75" customHeight="1">
      <c r="A966" s="1"/>
      <c r="B966" s="1"/>
      <c r="C966" s="1"/>
      <c r="D966" s="1"/>
      <c r="E966" s="1"/>
    </row>
    <row r="967" spans="1:5" ht="15.75" customHeight="1">
      <c r="A967" s="1"/>
      <c r="B967" s="1"/>
      <c r="C967" s="1"/>
      <c r="D967" s="1"/>
      <c r="E967" s="1"/>
    </row>
    <row r="968" spans="1:5" ht="15.75" customHeight="1">
      <c r="A968" s="1"/>
      <c r="B968" s="1"/>
      <c r="C968" s="1"/>
      <c r="D968" s="1"/>
      <c r="E968" s="1"/>
    </row>
    <row r="969" spans="1:5" ht="15.75" customHeight="1">
      <c r="A969" s="1"/>
      <c r="B969" s="1"/>
      <c r="C969" s="1"/>
      <c r="D969" s="1"/>
      <c r="E969" s="1"/>
    </row>
    <row r="970" spans="1:5" ht="15.75" customHeight="1">
      <c r="A970" s="1"/>
      <c r="B970" s="1"/>
      <c r="C970" s="1"/>
      <c r="D970" s="1"/>
      <c r="E970" s="1"/>
    </row>
    <row r="971" spans="1:5" ht="15.75" customHeight="1">
      <c r="A971" s="1"/>
      <c r="B971" s="1"/>
      <c r="C971" s="1"/>
      <c r="D971" s="1"/>
      <c r="E971" s="1"/>
    </row>
    <row r="972" spans="1:5" ht="15.75" customHeight="1">
      <c r="A972" s="1"/>
      <c r="B972" s="1"/>
      <c r="C972" s="1"/>
      <c r="D972" s="1"/>
      <c r="E972" s="1"/>
    </row>
    <row r="973" spans="1:5" ht="15.75" customHeight="1">
      <c r="A973" s="1"/>
      <c r="B973" s="1"/>
      <c r="C973" s="1"/>
      <c r="D973" s="1"/>
      <c r="E973" s="1"/>
    </row>
    <row r="974" spans="1:5" ht="15.75" customHeight="1">
      <c r="A974" s="1"/>
      <c r="B974" s="1"/>
      <c r="C974" s="1"/>
      <c r="D974" s="1"/>
      <c r="E974" s="1"/>
    </row>
    <row r="975" spans="1:5" ht="15.75" customHeight="1">
      <c r="A975" s="1"/>
      <c r="B975" s="1"/>
      <c r="C975" s="1"/>
      <c r="D975" s="1"/>
      <c r="E975" s="1"/>
    </row>
    <row r="976" spans="1:5" ht="15.75" customHeight="1">
      <c r="A976" s="1"/>
      <c r="B976" s="1"/>
      <c r="C976" s="1"/>
      <c r="D976" s="1"/>
      <c r="E976" s="1"/>
    </row>
    <row r="977" spans="1:5" ht="15.75" customHeight="1">
      <c r="A977" s="1"/>
      <c r="B977" s="1"/>
      <c r="C977" s="1"/>
      <c r="D977" s="1"/>
      <c r="E977" s="1"/>
    </row>
    <row r="978" spans="1:5" ht="15.75" customHeight="1">
      <c r="A978" s="1"/>
      <c r="B978" s="1"/>
      <c r="C978" s="1"/>
      <c r="D978" s="1"/>
      <c r="E978" s="1"/>
    </row>
    <row r="979" spans="1:5" ht="15.75" customHeight="1">
      <c r="A979" s="1"/>
      <c r="B979" s="1"/>
      <c r="C979" s="1"/>
      <c r="D979" s="1"/>
      <c r="E979" s="1"/>
    </row>
    <row r="980" spans="1:5" ht="15.75" customHeight="1">
      <c r="A980" s="1"/>
      <c r="B980" s="1"/>
      <c r="C980" s="1"/>
      <c r="D980" s="1"/>
      <c r="E980" s="1"/>
    </row>
    <row r="981" spans="1:5" ht="15.75" customHeight="1">
      <c r="A981" s="1"/>
      <c r="B981" s="1"/>
      <c r="C981" s="1"/>
      <c r="D981" s="1"/>
      <c r="E981" s="1"/>
    </row>
    <row r="982" spans="1:5" ht="15.75" customHeight="1">
      <c r="A982" s="1"/>
      <c r="B982" s="1"/>
      <c r="C982" s="1"/>
      <c r="D982" s="1"/>
      <c r="E982" s="1"/>
    </row>
    <row r="983" spans="1:5" ht="15.75" customHeight="1">
      <c r="A983" s="1"/>
      <c r="B983" s="1"/>
      <c r="C983" s="1"/>
      <c r="D983" s="1"/>
      <c r="E983" s="1"/>
    </row>
    <row r="984" spans="1:5" ht="15.75" customHeight="1">
      <c r="A984" s="1"/>
      <c r="B984" s="1"/>
      <c r="C984" s="1"/>
      <c r="D984" s="1"/>
      <c r="E984" s="1"/>
    </row>
    <row r="985" spans="1:5" ht="15.75" customHeight="1">
      <c r="A985" s="1"/>
      <c r="B985" s="1"/>
      <c r="C985" s="1"/>
      <c r="D985" s="1"/>
      <c r="E985" s="1"/>
    </row>
    <row r="986" spans="1:5" ht="15.75" customHeight="1">
      <c r="A986" s="1"/>
      <c r="B986" s="1"/>
      <c r="C986" s="1"/>
      <c r="D986" s="1"/>
      <c r="E986" s="1"/>
    </row>
    <row r="987" spans="1:5" ht="15.75" customHeight="1">
      <c r="A987" s="1"/>
      <c r="B987" s="1"/>
      <c r="C987" s="1"/>
      <c r="D987" s="1"/>
      <c r="E987" s="1"/>
    </row>
    <row r="988" spans="1:5" ht="15.75" customHeight="1">
      <c r="A988" s="1"/>
      <c r="B988" s="1"/>
      <c r="C988" s="1"/>
      <c r="D988" s="1"/>
      <c r="E988" s="1"/>
    </row>
    <row r="989" spans="1:5" ht="15.75" customHeight="1">
      <c r="A989" s="1"/>
      <c r="B989" s="1"/>
      <c r="C989" s="1"/>
      <c r="D989" s="1"/>
      <c r="E989" s="1"/>
    </row>
    <row r="990" spans="1:5" ht="15.75" customHeight="1">
      <c r="A990" s="1"/>
      <c r="B990" s="1"/>
      <c r="C990" s="1"/>
      <c r="D990" s="1"/>
      <c r="E990" s="1"/>
    </row>
    <row r="991" spans="1:5" ht="15.75" customHeight="1">
      <c r="A991" s="1"/>
      <c r="B991" s="1"/>
      <c r="C991" s="1"/>
      <c r="D991" s="1"/>
      <c r="E991" s="1"/>
    </row>
    <row r="992" spans="1:5" ht="15.75" customHeight="1">
      <c r="A992" s="1"/>
      <c r="B992" s="1"/>
      <c r="C992" s="1"/>
      <c r="D992" s="1"/>
      <c r="E992" s="1"/>
    </row>
    <row r="993" spans="1:5" ht="15.75" customHeight="1">
      <c r="A993" s="1"/>
      <c r="B993" s="1"/>
      <c r="C993" s="1"/>
      <c r="D993" s="1"/>
      <c r="E993" s="1"/>
    </row>
    <row r="994" spans="1:5" ht="15.75" customHeight="1">
      <c r="A994" s="1"/>
      <c r="B994" s="1"/>
      <c r="C994" s="1"/>
      <c r="D994" s="1"/>
      <c r="E994" s="1"/>
    </row>
    <row r="995" spans="1:5" ht="15.75" customHeight="1">
      <c r="A995" s="1"/>
      <c r="B995" s="1"/>
      <c r="C995" s="1"/>
      <c r="D995" s="1"/>
      <c r="E995" s="1"/>
    </row>
    <row r="996" spans="1:5" ht="15.75" customHeight="1">
      <c r="A996" s="1"/>
      <c r="B996" s="1"/>
      <c r="C996" s="1"/>
      <c r="D996" s="1"/>
      <c r="E996" s="1"/>
    </row>
    <row r="997" spans="1:5" ht="15.75" customHeight="1">
      <c r="A997" s="1"/>
      <c r="B997" s="1"/>
      <c r="C997" s="1"/>
      <c r="D997" s="1"/>
      <c r="E997" s="1"/>
    </row>
    <row r="998" spans="1:5" ht="15.75" customHeight="1">
      <c r="A998" s="1"/>
      <c r="B998" s="1"/>
      <c r="C998" s="1"/>
      <c r="D998" s="1"/>
      <c r="E998" s="1"/>
    </row>
    <row r="999" spans="1:5" ht="15.75" customHeight="1">
      <c r="A999" s="1"/>
      <c r="B999" s="1"/>
      <c r="C999" s="1"/>
      <c r="D999" s="1"/>
      <c r="E999" s="1"/>
    </row>
    <row r="1000" spans="1:5" ht="15.75" customHeight="1">
      <c r="A1000" s="1"/>
      <c r="B1000" s="1"/>
      <c r="C1000" s="1"/>
      <c r="D1000" s="1"/>
      <c r="E1000" s="1"/>
    </row>
  </sheetData>
  <mergeCells count="1">
    <mergeCell ref="A1:L6"/>
  </mergeCells>
  <pageMargins left="0.511811024" right="0.511811024" top="0.78740157499999996" bottom="0.78740157499999996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/>
  <cols>
    <col min="1" max="1" width="8.42578125" customWidth="1"/>
    <col min="2" max="2" width="18.28515625" customWidth="1"/>
    <col min="3" max="3" width="22.7109375" customWidth="1"/>
    <col min="4" max="4" width="14" customWidth="1"/>
    <col min="5" max="5" width="17.140625" customWidth="1"/>
    <col min="6" max="6" width="13.140625" customWidth="1"/>
    <col min="7" max="7" width="22.85546875" customWidth="1"/>
    <col min="8" max="8" width="8.85546875" customWidth="1"/>
    <col min="9" max="9" width="8.85546875" hidden="1" customWidth="1"/>
    <col min="10" max="26" width="8.7109375" customWidth="1"/>
  </cols>
  <sheetData>
    <row r="1" spans="1:26" ht="39.75" customHeight="1">
      <c r="A1" s="2"/>
      <c r="B1" s="3" t="s">
        <v>0</v>
      </c>
      <c r="C1" s="3"/>
      <c r="D1" s="3"/>
      <c r="E1" s="3"/>
      <c r="F1" s="3"/>
      <c r="G1" s="3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18" customHeight="1">
      <c r="A4" s="8"/>
      <c r="B4" s="8"/>
      <c r="C4" s="9"/>
      <c r="D4" s="7"/>
      <c r="E4" s="7"/>
      <c r="F4" s="7"/>
    </row>
    <row r="5" spans="1:26" ht="4.5" customHeight="1">
      <c r="A5" s="7"/>
      <c r="B5" s="7"/>
      <c r="C5" s="7"/>
      <c r="D5" s="7"/>
      <c r="E5" s="7"/>
      <c r="F5" s="7"/>
    </row>
    <row r="6" spans="1:26" ht="18.75">
      <c r="A6" s="9"/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B7" s="9" t="s">
        <v>7</v>
      </c>
      <c r="C7" s="11" t="s">
        <v>8</v>
      </c>
      <c r="D7" s="9" t="s">
        <v>9</v>
      </c>
      <c r="E7" s="11" t="s">
        <v>10</v>
      </c>
      <c r="F7" s="9">
        <v>48</v>
      </c>
      <c r="G7" s="12">
        <v>65.900000000000006</v>
      </c>
    </row>
    <row r="8" spans="1:26">
      <c r="B8" s="9" t="s">
        <v>11</v>
      </c>
      <c r="C8" s="11" t="s">
        <v>8</v>
      </c>
      <c r="D8" s="9" t="s">
        <v>12</v>
      </c>
      <c r="E8" s="11" t="s">
        <v>10</v>
      </c>
      <c r="F8" s="9">
        <v>17</v>
      </c>
      <c r="G8" s="12">
        <v>69.900000000000006</v>
      </c>
    </row>
    <row r="9" spans="1:26">
      <c r="B9" s="9" t="s">
        <v>13</v>
      </c>
      <c r="C9" s="11" t="s">
        <v>8</v>
      </c>
      <c r="D9" s="9" t="s">
        <v>14</v>
      </c>
      <c r="E9" s="11" t="s">
        <v>10</v>
      </c>
      <c r="F9" s="9">
        <v>37</v>
      </c>
      <c r="G9" s="12">
        <v>70.900000000000006</v>
      </c>
    </row>
    <row r="10" spans="1:26">
      <c r="B10" s="9" t="s">
        <v>15</v>
      </c>
      <c r="C10" s="11" t="s">
        <v>16</v>
      </c>
      <c r="D10" s="9" t="s">
        <v>17</v>
      </c>
      <c r="E10" s="11" t="s">
        <v>18</v>
      </c>
      <c r="F10" s="9">
        <v>36</v>
      </c>
      <c r="G10" s="12">
        <v>145</v>
      </c>
    </row>
    <row r="11" spans="1:26">
      <c r="B11" s="9" t="s">
        <v>19</v>
      </c>
      <c r="C11" s="11" t="s">
        <v>20</v>
      </c>
      <c r="D11" s="9" t="s">
        <v>17</v>
      </c>
      <c r="E11" s="11" t="s">
        <v>18</v>
      </c>
      <c r="F11" s="9">
        <v>21</v>
      </c>
      <c r="G11" s="12">
        <v>259.89999999999998</v>
      </c>
    </row>
    <row r="12" spans="1:26">
      <c r="B12" s="9" t="s">
        <v>21</v>
      </c>
      <c r="C12" s="11" t="s">
        <v>22</v>
      </c>
      <c r="D12" s="9" t="s">
        <v>17</v>
      </c>
      <c r="E12" s="11" t="s">
        <v>18</v>
      </c>
      <c r="F12" s="9">
        <v>23</v>
      </c>
      <c r="G12" s="12">
        <v>39.9</v>
      </c>
    </row>
    <row r="13" spans="1:26">
      <c r="B13" s="9" t="s">
        <v>23</v>
      </c>
      <c r="C13" s="11" t="s">
        <v>24</v>
      </c>
      <c r="D13" s="9" t="s">
        <v>9</v>
      </c>
      <c r="E13" s="11" t="s">
        <v>10</v>
      </c>
      <c r="F13" s="9">
        <v>24</v>
      </c>
      <c r="G13" s="12">
        <v>85.9</v>
      </c>
    </row>
    <row r="14" spans="1:26">
      <c r="B14" s="9" t="s">
        <v>25</v>
      </c>
      <c r="C14" s="11" t="s">
        <v>24</v>
      </c>
      <c r="D14" s="9" t="s">
        <v>12</v>
      </c>
      <c r="E14" s="11" t="s">
        <v>10</v>
      </c>
      <c r="F14" s="9">
        <v>35</v>
      </c>
      <c r="G14" s="12">
        <v>89.9</v>
      </c>
    </row>
    <row r="15" spans="1:26">
      <c r="B15" s="9" t="s">
        <v>26</v>
      </c>
      <c r="C15" s="11" t="s">
        <v>24</v>
      </c>
      <c r="D15" s="9" t="s">
        <v>14</v>
      </c>
      <c r="E15" s="11" t="s">
        <v>10</v>
      </c>
      <c r="F15" s="9">
        <v>47</v>
      </c>
      <c r="G15" s="12">
        <v>92.9</v>
      </c>
    </row>
    <row r="16" spans="1:26">
      <c r="B16" s="9" t="s">
        <v>27</v>
      </c>
      <c r="C16" s="11" t="s">
        <v>28</v>
      </c>
      <c r="D16" s="9" t="s">
        <v>9</v>
      </c>
      <c r="E16" s="11" t="s">
        <v>10</v>
      </c>
      <c r="F16" s="9">
        <v>42</v>
      </c>
      <c r="G16" s="12">
        <v>44.9</v>
      </c>
    </row>
    <row r="17" spans="2:7">
      <c r="B17" s="9" t="s">
        <v>29</v>
      </c>
      <c r="C17" s="11" t="s">
        <v>28</v>
      </c>
      <c r="D17" s="9" t="s">
        <v>12</v>
      </c>
      <c r="E17" s="11" t="s">
        <v>10</v>
      </c>
      <c r="F17" s="9">
        <v>32</v>
      </c>
      <c r="G17" s="12">
        <v>46.9</v>
      </c>
    </row>
    <row r="18" spans="2:7">
      <c r="B18" s="9" t="s">
        <v>30</v>
      </c>
      <c r="C18" s="11" t="s">
        <v>28</v>
      </c>
      <c r="D18" s="9" t="s">
        <v>14</v>
      </c>
      <c r="E18" s="11" t="s">
        <v>10</v>
      </c>
      <c r="F18" s="9">
        <v>45</v>
      </c>
      <c r="G18" s="12">
        <v>48.9</v>
      </c>
    </row>
    <row r="19" spans="2:7">
      <c r="B19" s="9" t="s">
        <v>31</v>
      </c>
      <c r="C19" s="11" t="s">
        <v>32</v>
      </c>
      <c r="D19" s="9" t="s">
        <v>9</v>
      </c>
      <c r="E19" s="11" t="s">
        <v>10</v>
      </c>
      <c r="F19" s="9">
        <v>19</v>
      </c>
      <c r="G19" s="12">
        <v>39.9</v>
      </c>
    </row>
    <row r="20" spans="2:7">
      <c r="B20" s="9" t="s">
        <v>33</v>
      </c>
      <c r="C20" s="11" t="s">
        <v>32</v>
      </c>
      <c r="D20" s="9" t="s">
        <v>12</v>
      </c>
      <c r="E20" s="11" t="s">
        <v>10</v>
      </c>
      <c r="F20" s="9">
        <v>37</v>
      </c>
      <c r="G20" s="12">
        <v>39.9</v>
      </c>
    </row>
    <row r="21" spans="2:7" ht="15.75" customHeight="1">
      <c r="B21" s="9" t="s">
        <v>34</v>
      </c>
      <c r="C21" s="11" t="s">
        <v>32</v>
      </c>
      <c r="D21" s="9" t="s">
        <v>14</v>
      </c>
      <c r="E21" s="11" t="s">
        <v>10</v>
      </c>
      <c r="F21" s="9">
        <v>16</v>
      </c>
      <c r="G21" s="12">
        <v>42.5</v>
      </c>
    </row>
    <row r="22" spans="2:7" ht="15.75" customHeight="1">
      <c r="B22" s="9" t="s">
        <v>35</v>
      </c>
      <c r="C22" s="11" t="s">
        <v>36</v>
      </c>
      <c r="D22" s="9" t="s">
        <v>9</v>
      </c>
      <c r="E22" s="11" t="s">
        <v>10</v>
      </c>
      <c r="F22" s="9">
        <v>43</v>
      </c>
      <c r="G22" s="12">
        <v>25.9</v>
      </c>
    </row>
    <row r="23" spans="2:7" ht="15.75" customHeight="1">
      <c r="B23" s="9" t="s">
        <v>37</v>
      </c>
      <c r="C23" s="11" t="s">
        <v>38</v>
      </c>
      <c r="D23" s="9" t="s">
        <v>12</v>
      </c>
      <c r="E23" s="11" t="s">
        <v>10</v>
      </c>
      <c r="F23" s="9">
        <v>46</v>
      </c>
      <c r="G23" s="12">
        <v>29.9</v>
      </c>
    </row>
    <row r="24" spans="2:7" ht="15.75" customHeight="1">
      <c r="B24" s="9" t="s">
        <v>39</v>
      </c>
      <c r="C24" s="11" t="s">
        <v>38</v>
      </c>
      <c r="D24" s="9" t="s">
        <v>14</v>
      </c>
      <c r="E24" s="11" t="s">
        <v>10</v>
      </c>
      <c r="F24" s="9">
        <v>0</v>
      </c>
      <c r="G24" s="12">
        <v>32.9</v>
      </c>
    </row>
    <row r="25" spans="2:7" ht="15.75" customHeight="1">
      <c r="B25" s="9" t="s">
        <v>40</v>
      </c>
      <c r="C25" s="11" t="s">
        <v>41</v>
      </c>
      <c r="D25" s="9" t="s">
        <v>17</v>
      </c>
      <c r="E25" s="11" t="s">
        <v>18</v>
      </c>
      <c r="F25" s="9">
        <v>2</v>
      </c>
      <c r="G25" s="12">
        <v>49.9</v>
      </c>
    </row>
    <row r="26" spans="2:7" ht="15.75" customHeight="1">
      <c r="B26" s="9" t="s">
        <v>42</v>
      </c>
      <c r="C26" s="11" t="s">
        <v>43</v>
      </c>
      <c r="D26" s="9" t="s">
        <v>9</v>
      </c>
      <c r="E26" s="11" t="s">
        <v>10</v>
      </c>
      <c r="F26" s="9">
        <v>34</v>
      </c>
      <c r="G26" s="12">
        <v>299.89999999999998</v>
      </c>
    </row>
    <row r="27" spans="2:7" ht="15.75" customHeight="1">
      <c r="B27" s="9" t="s">
        <v>44</v>
      </c>
      <c r="C27" s="11" t="s">
        <v>43</v>
      </c>
      <c r="D27" s="9" t="s">
        <v>12</v>
      </c>
      <c r="E27" s="11" t="s">
        <v>10</v>
      </c>
      <c r="F27" s="9">
        <v>34</v>
      </c>
      <c r="G27" s="12">
        <v>302.89999999999998</v>
      </c>
    </row>
    <row r="28" spans="2:7" ht="15.75" customHeight="1">
      <c r="B28" s="9" t="s">
        <v>45</v>
      </c>
      <c r="C28" s="11" t="s">
        <v>43</v>
      </c>
      <c r="D28" s="9" t="s">
        <v>14</v>
      </c>
      <c r="E28" s="11" t="s">
        <v>10</v>
      </c>
      <c r="F28" s="9">
        <v>35</v>
      </c>
      <c r="G28" s="12">
        <v>300</v>
      </c>
    </row>
    <row r="29" spans="2:7" ht="15.75" customHeight="1">
      <c r="B29" s="9" t="s">
        <v>46</v>
      </c>
      <c r="C29" s="11" t="s">
        <v>47</v>
      </c>
      <c r="D29" s="9" t="s">
        <v>9</v>
      </c>
      <c r="E29" s="11" t="s">
        <v>10</v>
      </c>
      <c r="F29" s="9">
        <v>49</v>
      </c>
      <c r="G29" s="12">
        <v>249.9</v>
      </c>
    </row>
    <row r="30" spans="2:7" ht="15.75" customHeight="1">
      <c r="B30" s="9" t="s">
        <v>48</v>
      </c>
      <c r="C30" s="11" t="s">
        <v>47</v>
      </c>
      <c r="D30" s="9" t="s">
        <v>12</v>
      </c>
      <c r="E30" s="11" t="s">
        <v>10</v>
      </c>
      <c r="F30" s="9">
        <v>16</v>
      </c>
      <c r="G30" s="12">
        <v>259.89999999999998</v>
      </c>
    </row>
    <row r="31" spans="2:7" ht="15.75" customHeight="1">
      <c r="B31" s="9" t="s">
        <v>49</v>
      </c>
      <c r="C31" s="11" t="s">
        <v>47</v>
      </c>
      <c r="D31" s="9" t="s">
        <v>14</v>
      </c>
      <c r="E31" s="11" t="s">
        <v>10</v>
      </c>
      <c r="F31" s="9">
        <v>41</v>
      </c>
      <c r="G31" s="12">
        <v>299.89999999999998</v>
      </c>
    </row>
    <row r="32" spans="2:7" ht="15.75" customHeight="1">
      <c r="B32" s="9" t="s">
        <v>50</v>
      </c>
      <c r="C32" s="11" t="s">
        <v>51</v>
      </c>
      <c r="D32" s="9" t="s">
        <v>17</v>
      </c>
      <c r="E32" s="11" t="s">
        <v>18</v>
      </c>
      <c r="F32" s="9">
        <v>32</v>
      </c>
      <c r="G32" s="12">
        <v>349.9</v>
      </c>
    </row>
    <row r="33" spans="2:7" ht="15.75" customHeight="1">
      <c r="B33" s="9" t="s">
        <v>52</v>
      </c>
      <c r="C33" s="11" t="s">
        <v>53</v>
      </c>
      <c r="D33" s="9" t="s">
        <v>17</v>
      </c>
      <c r="E33" s="11" t="s">
        <v>18</v>
      </c>
      <c r="F33" s="9">
        <v>45</v>
      </c>
      <c r="G33" s="12">
        <v>120</v>
      </c>
    </row>
    <row r="34" spans="2:7" ht="15.75" customHeight="1">
      <c r="B34" s="9" t="s">
        <v>54</v>
      </c>
      <c r="C34" s="11" t="s">
        <v>55</v>
      </c>
      <c r="D34" s="9">
        <v>36</v>
      </c>
      <c r="E34" s="11" t="s">
        <v>56</v>
      </c>
      <c r="F34" s="9">
        <v>37</v>
      </c>
      <c r="G34" s="12">
        <v>249.9</v>
      </c>
    </row>
    <row r="35" spans="2:7" ht="15.75" customHeight="1">
      <c r="B35" s="9" t="s">
        <v>57</v>
      </c>
      <c r="C35" s="11" t="s">
        <v>55</v>
      </c>
      <c r="D35" s="9">
        <v>37</v>
      </c>
      <c r="E35" s="11" t="s">
        <v>56</v>
      </c>
      <c r="F35" s="9">
        <v>41</v>
      </c>
      <c r="G35" s="12">
        <v>255</v>
      </c>
    </row>
    <row r="36" spans="2:7" ht="15.75" customHeight="1">
      <c r="B36" s="9" t="s">
        <v>58</v>
      </c>
      <c r="C36" s="11" t="s">
        <v>55</v>
      </c>
      <c r="D36" s="9">
        <v>38</v>
      </c>
      <c r="E36" s="11" t="s">
        <v>56</v>
      </c>
      <c r="F36" s="9">
        <v>30</v>
      </c>
      <c r="G36" s="12">
        <v>259.89999999999998</v>
      </c>
    </row>
    <row r="37" spans="2:7" ht="15.75" customHeight="1">
      <c r="B37" s="9" t="s">
        <v>59</v>
      </c>
      <c r="C37" s="11" t="s">
        <v>60</v>
      </c>
      <c r="D37" s="9">
        <v>36</v>
      </c>
      <c r="E37" s="11" t="s">
        <v>56</v>
      </c>
      <c r="F37" s="9">
        <v>27</v>
      </c>
      <c r="G37" s="12">
        <v>245</v>
      </c>
    </row>
    <row r="38" spans="2:7" ht="15.75" customHeight="1">
      <c r="B38" s="9" t="s">
        <v>61</v>
      </c>
      <c r="C38" s="11" t="s">
        <v>60</v>
      </c>
      <c r="D38" s="9">
        <v>37</v>
      </c>
      <c r="E38" s="11" t="s">
        <v>56</v>
      </c>
      <c r="F38" s="9">
        <v>41</v>
      </c>
      <c r="G38" s="12">
        <v>250</v>
      </c>
    </row>
    <row r="39" spans="2:7" ht="15.75" customHeight="1">
      <c r="B39" s="9" t="s">
        <v>62</v>
      </c>
      <c r="C39" s="11" t="s">
        <v>60</v>
      </c>
      <c r="D39" s="9">
        <v>38</v>
      </c>
      <c r="E39" s="11" t="s">
        <v>56</v>
      </c>
      <c r="F39" s="9">
        <v>43</v>
      </c>
      <c r="G39" s="12">
        <v>259.89999999999998</v>
      </c>
    </row>
    <row r="40" spans="2:7" ht="15.75" customHeight="1">
      <c r="B40" s="9" t="s">
        <v>63</v>
      </c>
      <c r="C40" s="11" t="s">
        <v>64</v>
      </c>
      <c r="D40" s="9" t="s">
        <v>9</v>
      </c>
      <c r="E40" s="11" t="s">
        <v>10</v>
      </c>
      <c r="F40" s="9">
        <v>43</v>
      </c>
      <c r="G40" s="12">
        <v>89.9</v>
      </c>
    </row>
    <row r="41" spans="2:7" ht="15.75" customHeight="1">
      <c r="B41" s="9" t="s">
        <v>65</v>
      </c>
      <c r="C41" s="11" t="s">
        <v>64</v>
      </c>
      <c r="D41" s="9" t="s">
        <v>12</v>
      </c>
      <c r="E41" s="11" t="s">
        <v>10</v>
      </c>
      <c r="F41" s="9">
        <v>18</v>
      </c>
      <c r="G41" s="12">
        <v>91.4</v>
      </c>
    </row>
    <row r="42" spans="2:7" ht="15.75" customHeight="1">
      <c r="B42" s="9" t="s">
        <v>66</v>
      </c>
      <c r="C42" s="11" t="s">
        <v>64</v>
      </c>
      <c r="D42" s="9" t="s">
        <v>14</v>
      </c>
      <c r="E42" s="11" t="s">
        <v>10</v>
      </c>
      <c r="F42" s="9">
        <v>45</v>
      </c>
      <c r="G42" s="12">
        <v>93.5</v>
      </c>
    </row>
    <row r="43" spans="2:7" ht="15.75" customHeight="1">
      <c r="B43" s="9" t="s">
        <v>67</v>
      </c>
      <c r="C43" s="11" t="s">
        <v>68</v>
      </c>
      <c r="D43" s="9" t="s">
        <v>9</v>
      </c>
      <c r="E43" s="11" t="s">
        <v>10</v>
      </c>
      <c r="F43" s="9">
        <v>34</v>
      </c>
      <c r="G43" s="12">
        <v>140</v>
      </c>
    </row>
    <row r="44" spans="2:7" ht="15.75" customHeight="1">
      <c r="B44" s="9" t="s">
        <v>69</v>
      </c>
      <c r="C44" s="11" t="s">
        <v>68</v>
      </c>
      <c r="D44" s="9" t="s">
        <v>12</v>
      </c>
      <c r="E44" s="11" t="s">
        <v>10</v>
      </c>
      <c r="F44" s="9">
        <v>47</v>
      </c>
      <c r="G44" s="12">
        <v>142.9</v>
      </c>
    </row>
    <row r="45" spans="2:7" ht="15.75" customHeight="1">
      <c r="B45" s="9" t="s">
        <v>70</v>
      </c>
      <c r="C45" s="11" t="s">
        <v>68</v>
      </c>
      <c r="D45" s="9" t="s">
        <v>14</v>
      </c>
      <c r="E45" s="11" t="s">
        <v>10</v>
      </c>
      <c r="F45" s="9">
        <v>50</v>
      </c>
      <c r="G45" s="12">
        <v>146</v>
      </c>
    </row>
    <row r="46" spans="2:7" ht="15.75" customHeight="1">
      <c r="B46" s="9" t="s">
        <v>71</v>
      </c>
      <c r="C46" s="11" t="s">
        <v>72</v>
      </c>
      <c r="D46" s="9" t="s">
        <v>9</v>
      </c>
      <c r="E46" s="11" t="s">
        <v>10</v>
      </c>
      <c r="F46" s="9">
        <v>16</v>
      </c>
      <c r="G46" s="13">
        <v>70</v>
      </c>
    </row>
    <row r="47" spans="2:7" ht="15.75" customHeight="1">
      <c r="B47" s="9" t="s">
        <v>73</v>
      </c>
      <c r="C47" s="11" t="s">
        <v>72</v>
      </c>
      <c r="D47" s="9" t="s">
        <v>12</v>
      </c>
      <c r="E47" s="11" t="s">
        <v>10</v>
      </c>
      <c r="F47" s="9">
        <v>21</v>
      </c>
      <c r="G47" s="13">
        <v>54.9</v>
      </c>
    </row>
    <row r="48" spans="2:7" ht="15.75" customHeight="1">
      <c r="B48" s="9" t="s">
        <v>74</v>
      </c>
      <c r="C48" s="11" t="s">
        <v>72</v>
      </c>
      <c r="D48" s="9" t="s">
        <v>14</v>
      </c>
      <c r="E48" s="11" t="s">
        <v>10</v>
      </c>
      <c r="F48" s="9">
        <v>43</v>
      </c>
      <c r="G48" s="13">
        <v>54.9</v>
      </c>
    </row>
    <row r="49" spans="2:7" ht="15.75" customHeight="1">
      <c r="B49" s="9" t="s">
        <v>75</v>
      </c>
      <c r="C49" s="11" t="s">
        <v>76</v>
      </c>
      <c r="D49" s="9" t="s">
        <v>9</v>
      </c>
      <c r="E49" s="11" t="s">
        <v>10</v>
      </c>
      <c r="F49" s="9">
        <v>43</v>
      </c>
      <c r="G49" s="13">
        <v>72.5</v>
      </c>
    </row>
    <row r="50" spans="2:7" ht="15.75" customHeight="1">
      <c r="B50" s="9" t="s">
        <v>77</v>
      </c>
      <c r="C50" s="11" t="s">
        <v>76</v>
      </c>
      <c r="D50" s="9" t="s">
        <v>12</v>
      </c>
      <c r="E50" s="11" t="s">
        <v>10</v>
      </c>
      <c r="F50" s="9">
        <v>41</v>
      </c>
      <c r="G50" s="13">
        <v>72.5</v>
      </c>
    </row>
    <row r="51" spans="2:7" ht="15.75" customHeight="1">
      <c r="B51" s="9" t="s">
        <v>78</v>
      </c>
      <c r="C51" s="11" t="s">
        <v>76</v>
      </c>
      <c r="D51" s="9" t="s">
        <v>14</v>
      </c>
      <c r="E51" s="11" t="s">
        <v>10</v>
      </c>
      <c r="F51" s="9">
        <v>49</v>
      </c>
      <c r="G51" s="13">
        <v>72.5</v>
      </c>
    </row>
    <row r="52" spans="2:7" ht="15.75" customHeight="1">
      <c r="B52" s="9" t="s">
        <v>79</v>
      </c>
      <c r="C52" s="11" t="s">
        <v>80</v>
      </c>
      <c r="D52" s="9" t="s">
        <v>9</v>
      </c>
      <c r="E52" s="11" t="s">
        <v>10</v>
      </c>
      <c r="F52" s="9">
        <v>15</v>
      </c>
      <c r="G52" s="13">
        <v>289.89999999999998</v>
      </c>
    </row>
    <row r="53" spans="2:7" ht="15.75" customHeight="1">
      <c r="B53" s="9" t="s">
        <v>81</v>
      </c>
      <c r="C53" s="11" t="s">
        <v>80</v>
      </c>
      <c r="D53" s="9" t="s">
        <v>12</v>
      </c>
      <c r="E53" s="11" t="s">
        <v>10</v>
      </c>
      <c r="F53" s="9">
        <v>10</v>
      </c>
      <c r="G53" s="13">
        <v>289.89999999999998</v>
      </c>
    </row>
    <row r="54" spans="2:7" ht="15.75" customHeight="1">
      <c r="B54" s="9" t="s">
        <v>82</v>
      </c>
      <c r="C54" s="11" t="s">
        <v>80</v>
      </c>
      <c r="D54" s="9" t="s">
        <v>14</v>
      </c>
      <c r="E54" s="11" t="s">
        <v>10</v>
      </c>
      <c r="F54" s="9">
        <v>21</v>
      </c>
      <c r="G54" s="13">
        <v>289.89999999999998</v>
      </c>
    </row>
    <row r="55" spans="2:7" ht="15.75" customHeight="1">
      <c r="B55" s="9" t="s">
        <v>83</v>
      </c>
      <c r="C55" s="11" t="s">
        <v>84</v>
      </c>
      <c r="D55" s="9" t="s">
        <v>9</v>
      </c>
      <c r="E55" s="11" t="s">
        <v>10</v>
      </c>
      <c r="F55" s="9">
        <v>8</v>
      </c>
      <c r="G55" s="13">
        <v>32.9</v>
      </c>
    </row>
    <row r="56" spans="2:7" ht="15.75" customHeight="1">
      <c r="B56" s="9" t="s">
        <v>85</v>
      </c>
      <c r="C56" s="11" t="s">
        <v>84</v>
      </c>
      <c r="D56" s="9" t="s">
        <v>12</v>
      </c>
      <c r="E56" s="11" t="s">
        <v>10</v>
      </c>
      <c r="F56" s="9">
        <v>42</v>
      </c>
      <c r="G56" s="13">
        <v>32.9</v>
      </c>
    </row>
    <row r="57" spans="2:7" ht="15.75" customHeight="1">
      <c r="B57" s="9" t="s">
        <v>86</v>
      </c>
      <c r="C57" s="11" t="s">
        <v>84</v>
      </c>
      <c r="D57" s="9" t="s">
        <v>14</v>
      </c>
      <c r="E57" s="11" t="s">
        <v>10</v>
      </c>
      <c r="F57" s="9">
        <v>48</v>
      </c>
      <c r="G57" s="13">
        <v>32.9</v>
      </c>
    </row>
    <row r="58" spans="2:7" ht="15.75" customHeight="1">
      <c r="B58" s="9" t="s">
        <v>87</v>
      </c>
      <c r="C58" s="11" t="s">
        <v>88</v>
      </c>
      <c r="D58" s="9" t="s">
        <v>9</v>
      </c>
      <c r="E58" s="11" t="s">
        <v>10</v>
      </c>
      <c r="F58" s="9">
        <v>35</v>
      </c>
      <c r="G58" s="13">
        <v>49.9</v>
      </c>
    </row>
    <row r="59" spans="2:7" ht="15.75" customHeight="1">
      <c r="B59" s="9" t="s">
        <v>89</v>
      </c>
      <c r="C59" s="11" t="s">
        <v>88</v>
      </c>
      <c r="D59" s="9" t="s">
        <v>12</v>
      </c>
      <c r="E59" s="11" t="s">
        <v>10</v>
      </c>
      <c r="F59" s="9">
        <v>40</v>
      </c>
      <c r="G59" s="13">
        <v>49.9</v>
      </c>
    </row>
    <row r="60" spans="2:7" ht="15.75" customHeight="1">
      <c r="B60" s="9" t="s">
        <v>90</v>
      </c>
      <c r="C60" s="11" t="s">
        <v>88</v>
      </c>
      <c r="D60" s="9" t="s">
        <v>14</v>
      </c>
      <c r="E60" s="11" t="s">
        <v>10</v>
      </c>
      <c r="F60" s="9">
        <v>18</v>
      </c>
      <c r="G60" s="13">
        <v>49.9</v>
      </c>
    </row>
    <row r="61" spans="2:7" ht="15.75" customHeight="1">
      <c r="B61" s="9" t="s">
        <v>91</v>
      </c>
      <c r="C61" s="11" t="s">
        <v>92</v>
      </c>
      <c r="D61" s="9">
        <v>35</v>
      </c>
      <c r="E61" s="11" t="s">
        <v>56</v>
      </c>
      <c r="F61" s="9">
        <v>48</v>
      </c>
      <c r="G61" s="13">
        <v>89.9</v>
      </c>
    </row>
    <row r="62" spans="2:7" ht="15.75" customHeight="1">
      <c r="B62" s="9" t="s">
        <v>93</v>
      </c>
      <c r="C62" s="11" t="s">
        <v>92</v>
      </c>
      <c r="D62" s="9">
        <v>36</v>
      </c>
      <c r="E62" s="11" t="s">
        <v>56</v>
      </c>
      <c r="F62" s="9">
        <v>38</v>
      </c>
      <c r="G62" s="12">
        <v>89.9</v>
      </c>
    </row>
    <row r="63" spans="2:7" ht="15.75" customHeight="1">
      <c r="B63" s="9" t="s">
        <v>94</v>
      </c>
      <c r="C63" s="11" t="s">
        <v>92</v>
      </c>
      <c r="D63" s="9">
        <v>37</v>
      </c>
      <c r="E63" s="11" t="s">
        <v>56</v>
      </c>
      <c r="F63" s="9">
        <v>45</v>
      </c>
      <c r="G63" s="12">
        <v>89.9</v>
      </c>
    </row>
    <row r="64" spans="2:7" ht="15.75" customHeight="1">
      <c r="B64" s="9" t="s">
        <v>95</v>
      </c>
      <c r="C64" s="11" t="s">
        <v>96</v>
      </c>
      <c r="D64" s="9" t="s">
        <v>9</v>
      </c>
      <c r="E64" s="11" t="s">
        <v>10</v>
      </c>
      <c r="F64" s="9">
        <v>40</v>
      </c>
      <c r="G64" s="12">
        <v>180</v>
      </c>
    </row>
    <row r="65" spans="2:7" ht="15.75" customHeight="1">
      <c r="B65" s="9" t="s">
        <v>97</v>
      </c>
      <c r="C65" s="11" t="s">
        <v>96</v>
      </c>
      <c r="D65" s="9" t="s">
        <v>12</v>
      </c>
      <c r="E65" s="11" t="s">
        <v>10</v>
      </c>
      <c r="F65" s="9">
        <v>35</v>
      </c>
      <c r="G65" s="12">
        <v>180</v>
      </c>
    </row>
    <row r="66" spans="2:7" ht="15.75" customHeight="1">
      <c r="B66" s="9" t="s">
        <v>98</v>
      </c>
      <c r="C66" s="11" t="s">
        <v>96</v>
      </c>
      <c r="D66" s="9" t="s">
        <v>14</v>
      </c>
      <c r="E66" s="11" t="s">
        <v>10</v>
      </c>
      <c r="F66" s="9">
        <v>35</v>
      </c>
      <c r="G66" s="12">
        <v>180</v>
      </c>
    </row>
    <row r="67" spans="2:7" ht="15.75" customHeight="1">
      <c r="C67" s="9"/>
    </row>
    <row r="68" spans="2:7" ht="15.75" customHeight="1">
      <c r="C68" s="9"/>
    </row>
    <row r="69" spans="2:7" ht="15.75" customHeight="1">
      <c r="C69" s="9"/>
    </row>
    <row r="70" spans="2:7" ht="15.75" customHeight="1">
      <c r="C70" s="9"/>
    </row>
    <row r="71" spans="2:7" ht="15.75" customHeight="1">
      <c r="C71" s="9"/>
    </row>
    <row r="72" spans="2:7" ht="15.75" customHeight="1">
      <c r="C72" s="9"/>
    </row>
    <row r="73" spans="2:7" ht="15.75" customHeight="1">
      <c r="C73" s="9"/>
    </row>
    <row r="74" spans="2:7" ht="15.75" customHeight="1">
      <c r="C74" s="9"/>
    </row>
    <row r="75" spans="2:7" ht="15.75" customHeight="1">
      <c r="C75" s="9"/>
    </row>
    <row r="76" spans="2:7" ht="15.75" customHeight="1">
      <c r="C76" s="9"/>
    </row>
    <row r="77" spans="2:7" ht="15.75" customHeight="1">
      <c r="C77" s="9"/>
    </row>
    <row r="78" spans="2:7" ht="15.75" customHeight="1">
      <c r="C78" s="9"/>
    </row>
    <row r="79" spans="2:7" ht="15.75" customHeight="1">
      <c r="C79" s="9"/>
    </row>
    <row r="80" spans="2:7" ht="15.75" customHeight="1">
      <c r="C80" s="9"/>
    </row>
    <row r="81" spans="3:3" ht="15.75" customHeight="1">
      <c r="C81" s="9"/>
    </row>
    <row r="82" spans="3:3" ht="15.75" customHeight="1">
      <c r="C82" s="9"/>
    </row>
    <row r="83" spans="3:3" ht="15.75" customHeight="1">
      <c r="C83" s="9"/>
    </row>
    <row r="84" spans="3:3" ht="15.75" customHeight="1">
      <c r="C84" s="9"/>
    </row>
    <row r="85" spans="3:3" ht="15.75" customHeight="1">
      <c r="C85" s="9"/>
    </row>
    <row r="86" spans="3:3" ht="15.75" customHeight="1">
      <c r="C86" s="9"/>
    </row>
    <row r="87" spans="3:3" ht="15.75" customHeight="1">
      <c r="C87" s="9"/>
    </row>
    <row r="88" spans="3:3" ht="15.75" customHeight="1">
      <c r="C88" s="9"/>
    </row>
    <row r="89" spans="3:3" ht="15.75" customHeight="1">
      <c r="C89" s="9"/>
    </row>
    <row r="90" spans="3:3" ht="15.75" customHeight="1">
      <c r="C90" s="9"/>
    </row>
    <row r="91" spans="3:3" ht="15.75" customHeight="1">
      <c r="C91" s="9"/>
    </row>
    <row r="92" spans="3:3" ht="15.75" customHeight="1">
      <c r="C92" s="9"/>
    </row>
    <row r="93" spans="3:3" ht="15.75" customHeight="1">
      <c r="C93" s="9"/>
    </row>
    <row r="94" spans="3:3" ht="15.75" customHeight="1">
      <c r="C94" s="9"/>
    </row>
    <row r="95" spans="3:3" ht="15.75" customHeight="1">
      <c r="C95" s="9"/>
    </row>
    <row r="96" spans="3:3" ht="15.75" customHeight="1">
      <c r="C96" s="9"/>
    </row>
    <row r="97" spans="3:3" ht="15.75" customHeight="1">
      <c r="C97" s="9"/>
    </row>
    <row r="98" spans="3:3" ht="15.75" customHeight="1">
      <c r="C98" s="9"/>
    </row>
    <row r="99" spans="3:3" ht="15.75" customHeight="1">
      <c r="C99" s="9"/>
    </row>
    <row r="100" spans="3:3" ht="15.75" customHeight="1">
      <c r="C100" s="9"/>
    </row>
    <row r="101" spans="3:3" ht="15.75" customHeight="1">
      <c r="C101" s="9"/>
    </row>
    <row r="102" spans="3:3" ht="15.75" customHeight="1">
      <c r="C102" s="9"/>
    </row>
    <row r="103" spans="3:3" ht="15.75" customHeight="1">
      <c r="C103" s="9"/>
    </row>
    <row r="104" spans="3:3" ht="15.75" customHeight="1">
      <c r="C104" s="9"/>
    </row>
    <row r="105" spans="3:3" ht="15.75" customHeight="1">
      <c r="C105" s="9"/>
    </row>
    <row r="106" spans="3:3" ht="15.75" customHeight="1">
      <c r="C106" s="9"/>
    </row>
    <row r="107" spans="3:3" ht="15.75" customHeight="1">
      <c r="C107" s="9"/>
    </row>
    <row r="108" spans="3:3" ht="15.75" customHeight="1">
      <c r="C108" s="9"/>
    </row>
    <row r="109" spans="3:3" ht="15.75" customHeight="1">
      <c r="C109" s="9"/>
    </row>
    <row r="110" spans="3:3" ht="15.75" customHeight="1">
      <c r="C110" s="9"/>
    </row>
    <row r="111" spans="3:3" ht="15.75" customHeight="1">
      <c r="C111" s="9"/>
    </row>
    <row r="112" spans="3:3" ht="15.75" customHeight="1">
      <c r="C112" s="9"/>
    </row>
    <row r="113" spans="3:3" ht="15.75" customHeight="1">
      <c r="C113" s="9"/>
    </row>
    <row r="114" spans="3:3" ht="15.75" customHeight="1">
      <c r="C114" s="9"/>
    </row>
    <row r="115" spans="3:3" ht="15.75" customHeight="1">
      <c r="C115" s="9"/>
    </row>
    <row r="116" spans="3:3" ht="15.75" customHeight="1">
      <c r="C116" s="9"/>
    </row>
    <row r="117" spans="3:3" ht="15.75" customHeight="1">
      <c r="C117" s="9"/>
    </row>
    <row r="118" spans="3:3" ht="15.75" customHeight="1">
      <c r="C118" s="9"/>
    </row>
    <row r="119" spans="3:3" ht="15.75" customHeight="1">
      <c r="C119" s="9"/>
    </row>
    <row r="120" spans="3:3" ht="15.75" customHeight="1">
      <c r="C120" s="9"/>
    </row>
    <row r="121" spans="3:3" ht="15.75" customHeight="1">
      <c r="C121" s="9"/>
    </row>
    <row r="122" spans="3:3" ht="15.75" customHeight="1">
      <c r="C122" s="9"/>
    </row>
    <row r="123" spans="3:3" ht="15.75" customHeight="1">
      <c r="C123" s="9"/>
    </row>
    <row r="124" spans="3:3" ht="15.75" customHeight="1">
      <c r="C124" s="9"/>
    </row>
    <row r="125" spans="3:3" ht="15.75" customHeight="1">
      <c r="C125" s="9"/>
    </row>
    <row r="126" spans="3:3" ht="15.75" customHeight="1">
      <c r="C126" s="9"/>
    </row>
    <row r="127" spans="3:3" ht="15.75" customHeight="1">
      <c r="C127" s="9"/>
    </row>
    <row r="128" spans="3:3" ht="15.75" customHeight="1">
      <c r="C128" s="9"/>
    </row>
    <row r="129" spans="3:3" ht="15.75" customHeight="1">
      <c r="C129" s="9"/>
    </row>
    <row r="130" spans="3:3" ht="15.75" customHeight="1">
      <c r="C130" s="9"/>
    </row>
    <row r="131" spans="3:3" ht="15.75" customHeight="1">
      <c r="C131" s="9"/>
    </row>
    <row r="132" spans="3:3" ht="15.75" customHeight="1">
      <c r="C132" s="9"/>
    </row>
    <row r="133" spans="3:3" ht="15.75" customHeight="1">
      <c r="C133" s="9"/>
    </row>
    <row r="134" spans="3:3" ht="15.75" customHeight="1">
      <c r="C134" s="9"/>
    </row>
    <row r="135" spans="3:3" ht="15.75" customHeight="1">
      <c r="C135" s="9"/>
    </row>
    <row r="136" spans="3:3" ht="15.75" customHeight="1">
      <c r="C136" s="9"/>
    </row>
    <row r="137" spans="3:3" ht="15.75" customHeight="1">
      <c r="C137" s="9"/>
    </row>
    <row r="138" spans="3:3" ht="15.75" customHeight="1">
      <c r="C138" s="9"/>
    </row>
    <row r="139" spans="3:3" ht="15.75" customHeight="1">
      <c r="C139" s="9"/>
    </row>
    <row r="140" spans="3:3" ht="15.75" customHeight="1">
      <c r="C140" s="9"/>
    </row>
    <row r="141" spans="3:3" ht="15.75" customHeight="1">
      <c r="C141" s="9"/>
    </row>
    <row r="142" spans="3:3" ht="15.75" customHeight="1">
      <c r="C142" s="9"/>
    </row>
    <row r="143" spans="3:3" ht="15.75" customHeight="1">
      <c r="C143" s="9"/>
    </row>
    <row r="144" spans="3:3" ht="15.75" customHeight="1">
      <c r="C144" s="9"/>
    </row>
    <row r="145" spans="3:3" ht="15.75" customHeight="1">
      <c r="C145" s="9"/>
    </row>
    <row r="146" spans="3:3" ht="15.75" customHeight="1">
      <c r="C146" s="9"/>
    </row>
    <row r="147" spans="3:3" ht="15.75" customHeight="1">
      <c r="C147" s="9"/>
    </row>
    <row r="148" spans="3:3" ht="15.75" customHeight="1">
      <c r="C148" s="9"/>
    </row>
    <row r="149" spans="3:3" ht="15.75" customHeight="1">
      <c r="C149" s="9"/>
    </row>
    <row r="150" spans="3:3" ht="15.75" customHeight="1">
      <c r="C150" s="9"/>
    </row>
    <row r="151" spans="3:3" ht="15.75" customHeight="1">
      <c r="C151" s="9"/>
    </row>
    <row r="152" spans="3:3" ht="15.75" customHeight="1">
      <c r="C152" s="9"/>
    </row>
    <row r="153" spans="3:3" ht="15.75" customHeight="1">
      <c r="C153" s="9"/>
    </row>
    <row r="154" spans="3:3" ht="15.75" customHeight="1">
      <c r="C154" s="9"/>
    </row>
    <row r="155" spans="3:3" ht="15.75" customHeight="1">
      <c r="C155" s="9"/>
    </row>
    <row r="156" spans="3:3" ht="15.75" customHeight="1">
      <c r="C156" s="9"/>
    </row>
    <row r="157" spans="3:3" ht="15.75" customHeight="1">
      <c r="C157" s="9"/>
    </row>
    <row r="158" spans="3:3" ht="15.75" customHeight="1">
      <c r="C158" s="9"/>
    </row>
    <row r="159" spans="3:3" ht="15.75" customHeight="1">
      <c r="C159" s="9"/>
    </row>
    <row r="160" spans="3:3" ht="15.75" customHeight="1">
      <c r="C160" s="9"/>
    </row>
    <row r="161" spans="3:3" ht="15.75" customHeight="1">
      <c r="C161" s="9"/>
    </row>
    <row r="162" spans="3:3" ht="15.75" customHeight="1">
      <c r="C162" s="9"/>
    </row>
    <row r="163" spans="3:3" ht="15.75" customHeight="1">
      <c r="C163" s="9"/>
    </row>
    <row r="164" spans="3:3" ht="15.75" customHeight="1">
      <c r="C164" s="9"/>
    </row>
    <row r="165" spans="3:3" ht="15.75" customHeight="1">
      <c r="C165" s="9"/>
    </row>
    <row r="166" spans="3:3" ht="15.75" customHeight="1">
      <c r="C166" s="9"/>
    </row>
    <row r="167" spans="3:3" ht="15.75" customHeight="1">
      <c r="C167" s="9"/>
    </row>
    <row r="168" spans="3:3" ht="15.75" customHeight="1">
      <c r="C168" s="9"/>
    </row>
    <row r="169" spans="3:3" ht="15.75" customHeight="1">
      <c r="C169" s="9"/>
    </row>
    <row r="170" spans="3:3" ht="15.75" customHeight="1">
      <c r="C170" s="9"/>
    </row>
    <row r="171" spans="3:3" ht="15.75" customHeight="1">
      <c r="C171" s="9"/>
    </row>
    <row r="172" spans="3:3" ht="15.75" customHeight="1">
      <c r="C172" s="9"/>
    </row>
    <row r="173" spans="3:3" ht="15.75" customHeight="1">
      <c r="C173" s="9"/>
    </row>
    <row r="174" spans="3:3" ht="15.75" customHeight="1">
      <c r="C174" s="9"/>
    </row>
    <row r="175" spans="3:3" ht="15.75" customHeight="1">
      <c r="C175" s="9"/>
    </row>
    <row r="176" spans="3:3" ht="15.75" customHeight="1">
      <c r="C176" s="9"/>
    </row>
    <row r="177" spans="3:3" ht="15.75" customHeight="1">
      <c r="C177" s="9"/>
    </row>
    <row r="178" spans="3:3" ht="15.75" customHeight="1">
      <c r="C178" s="9"/>
    </row>
    <row r="179" spans="3:3" ht="15.75" customHeight="1">
      <c r="C179" s="9"/>
    </row>
    <row r="180" spans="3:3" ht="15.75" customHeight="1">
      <c r="C180" s="9"/>
    </row>
    <row r="181" spans="3:3" ht="15.75" customHeight="1">
      <c r="C181" s="9"/>
    </row>
    <row r="182" spans="3:3" ht="15.75" customHeight="1">
      <c r="C182" s="9"/>
    </row>
    <row r="183" spans="3:3" ht="15.75" customHeight="1">
      <c r="C183" s="9"/>
    </row>
    <row r="184" spans="3:3" ht="15.75" customHeight="1">
      <c r="C184" s="9"/>
    </row>
    <row r="185" spans="3:3" ht="15.75" customHeight="1">
      <c r="C185" s="9"/>
    </row>
    <row r="186" spans="3:3" ht="15.75" customHeight="1">
      <c r="C186" s="9"/>
    </row>
    <row r="187" spans="3:3" ht="15.75" customHeight="1">
      <c r="C187" s="9"/>
    </row>
    <row r="188" spans="3:3" ht="15.75" customHeight="1">
      <c r="C188" s="9"/>
    </row>
    <row r="189" spans="3:3" ht="15.75" customHeight="1">
      <c r="C189" s="9"/>
    </row>
    <row r="190" spans="3:3" ht="15.75" customHeight="1">
      <c r="C190" s="9"/>
    </row>
    <row r="191" spans="3:3" ht="15.75" customHeight="1">
      <c r="C191" s="9"/>
    </row>
    <row r="192" spans="3:3" ht="15.75" customHeight="1">
      <c r="C192" s="9"/>
    </row>
    <row r="193" spans="3:3" ht="15.75" customHeight="1">
      <c r="C193" s="9"/>
    </row>
    <row r="194" spans="3:3" ht="15.75" customHeight="1">
      <c r="C194" s="9"/>
    </row>
    <row r="195" spans="3:3" ht="15.75" customHeight="1">
      <c r="C195" s="9"/>
    </row>
    <row r="196" spans="3:3" ht="15.75" customHeight="1">
      <c r="C196" s="9"/>
    </row>
    <row r="197" spans="3:3" ht="15.75" customHeight="1">
      <c r="C197" s="9"/>
    </row>
    <row r="198" spans="3:3" ht="15.75" customHeight="1">
      <c r="C198" s="9"/>
    </row>
    <row r="199" spans="3:3" ht="15.75" customHeight="1">
      <c r="C199" s="9"/>
    </row>
    <row r="200" spans="3:3" ht="15.75" customHeight="1">
      <c r="C200" s="9"/>
    </row>
    <row r="201" spans="3:3" ht="15.75" customHeight="1">
      <c r="C201" s="9"/>
    </row>
    <row r="202" spans="3:3" ht="15.75" customHeight="1">
      <c r="C202" s="9"/>
    </row>
    <row r="203" spans="3:3" ht="15.75" customHeight="1">
      <c r="C203" s="9"/>
    </row>
    <row r="204" spans="3:3" ht="15.75" customHeight="1">
      <c r="C204" s="9"/>
    </row>
    <row r="205" spans="3:3" ht="15.75" customHeight="1">
      <c r="C205" s="9"/>
    </row>
    <row r="206" spans="3:3" ht="15.75" customHeight="1">
      <c r="C206" s="9"/>
    </row>
    <row r="207" spans="3:3" ht="15.75" customHeight="1">
      <c r="C207" s="9"/>
    </row>
    <row r="208" spans="3:3" ht="15.75" customHeight="1">
      <c r="C208" s="9"/>
    </row>
    <row r="209" spans="3:3" ht="15.75" customHeight="1">
      <c r="C209" s="9"/>
    </row>
    <row r="210" spans="3:3" ht="15.75" customHeight="1">
      <c r="C210" s="9"/>
    </row>
    <row r="211" spans="3:3" ht="15.75" customHeight="1">
      <c r="C211" s="9"/>
    </row>
    <row r="212" spans="3:3" ht="15.75" customHeight="1">
      <c r="C212" s="9"/>
    </row>
    <row r="213" spans="3:3" ht="15.75" customHeight="1">
      <c r="C213" s="9"/>
    </row>
    <row r="214" spans="3:3" ht="15.75" customHeight="1">
      <c r="C214" s="9"/>
    </row>
    <row r="215" spans="3:3" ht="15.75" customHeight="1">
      <c r="C215" s="9"/>
    </row>
    <row r="216" spans="3:3" ht="15.75" customHeight="1">
      <c r="C216" s="9"/>
    </row>
    <row r="217" spans="3:3" ht="15.75" customHeight="1">
      <c r="C217" s="9"/>
    </row>
    <row r="218" spans="3:3" ht="15.75" customHeight="1">
      <c r="C218" s="9"/>
    </row>
    <row r="219" spans="3:3" ht="15.75" customHeight="1">
      <c r="C219" s="9"/>
    </row>
    <row r="220" spans="3:3" ht="15.75" customHeight="1">
      <c r="C220" s="9"/>
    </row>
    <row r="221" spans="3:3" ht="15.75" customHeight="1">
      <c r="C221" s="9"/>
    </row>
    <row r="222" spans="3:3" ht="15.75" customHeight="1">
      <c r="C222" s="9"/>
    </row>
    <row r="223" spans="3:3" ht="15.75" customHeight="1">
      <c r="C223" s="9"/>
    </row>
    <row r="224" spans="3:3" ht="15.75" customHeight="1">
      <c r="C224" s="9"/>
    </row>
    <row r="225" spans="3:3" ht="15.75" customHeight="1">
      <c r="C225" s="9"/>
    </row>
    <row r="226" spans="3:3" ht="15.75" customHeight="1">
      <c r="C226" s="9"/>
    </row>
    <row r="227" spans="3:3" ht="15.75" customHeight="1">
      <c r="C227" s="9"/>
    </row>
    <row r="228" spans="3:3" ht="15.75" customHeight="1">
      <c r="C228" s="9"/>
    </row>
    <row r="229" spans="3:3" ht="15.75" customHeight="1">
      <c r="C229" s="9"/>
    </row>
    <row r="230" spans="3:3" ht="15.75" customHeight="1">
      <c r="C230" s="9"/>
    </row>
    <row r="231" spans="3:3" ht="15.75" customHeight="1">
      <c r="C231" s="9"/>
    </row>
    <row r="232" spans="3:3" ht="15.75" customHeight="1">
      <c r="C232" s="9"/>
    </row>
    <row r="233" spans="3:3" ht="15.75" customHeight="1">
      <c r="C233" s="9"/>
    </row>
    <row r="234" spans="3:3" ht="15.75" customHeight="1">
      <c r="C234" s="9"/>
    </row>
    <row r="235" spans="3:3" ht="15.75" customHeight="1">
      <c r="C235" s="9"/>
    </row>
    <row r="236" spans="3:3" ht="15.75" customHeight="1">
      <c r="C236" s="9"/>
    </row>
    <row r="237" spans="3:3" ht="15.75" customHeight="1">
      <c r="C237" s="9"/>
    </row>
    <row r="238" spans="3:3" ht="15.75" customHeight="1">
      <c r="C238" s="9"/>
    </row>
    <row r="239" spans="3:3" ht="15.75" customHeight="1">
      <c r="C239" s="9"/>
    </row>
    <row r="240" spans="3:3" ht="15.75" customHeight="1">
      <c r="C240" s="9"/>
    </row>
    <row r="241" spans="3:3" ht="15.75" customHeight="1">
      <c r="C241" s="9"/>
    </row>
    <row r="242" spans="3:3" ht="15.75" customHeight="1">
      <c r="C242" s="9"/>
    </row>
    <row r="243" spans="3:3" ht="15.75" customHeight="1">
      <c r="C243" s="9"/>
    </row>
    <row r="244" spans="3:3" ht="15.75" customHeight="1">
      <c r="C244" s="9"/>
    </row>
    <row r="245" spans="3:3" ht="15.75" customHeight="1">
      <c r="C245" s="9"/>
    </row>
    <row r="246" spans="3:3" ht="15.75" customHeight="1">
      <c r="C246" s="9"/>
    </row>
    <row r="247" spans="3:3" ht="15.75" customHeight="1">
      <c r="C247" s="9"/>
    </row>
    <row r="248" spans="3:3" ht="15.75" customHeight="1">
      <c r="C248" s="9"/>
    </row>
    <row r="249" spans="3:3" ht="15.75" customHeight="1">
      <c r="C249" s="9"/>
    </row>
    <row r="250" spans="3:3" ht="15.75" customHeight="1">
      <c r="C250" s="9"/>
    </row>
    <row r="251" spans="3:3" ht="15.75" customHeight="1">
      <c r="C251" s="9"/>
    </row>
    <row r="252" spans="3:3" ht="15.75" customHeight="1">
      <c r="C252" s="9"/>
    </row>
    <row r="253" spans="3:3" ht="15.75" customHeight="1">
      <c r="C253" s="9"/>
    </row>
    <row r="254" spans="3:3" ht="15.75" customHeight="1">
      <c r="C254" s="9"/>
    </row>
    <row r="255" spans="3:3" ht="15.75" customHeight="1">
      <c r="C255" s="9"/>
    </row>
    <row r="256" spans="3:3" ht="15.75" customHeight="1">
      <c r="C256" s="9"/>
    </row>
    <row r="257" spans="3:3" ht="15.75" customHeight="1">
      <c r="C257" s="9"/>
    </row>
    <row r="258" spans="3:3" ht="15.75" customHeight="1">
      <c r="C258" s="9"/>
    </row>
    <row r="259" spans="3:3" ht="15.75" customHeight="1">
      <c r="C259" s="9"/>
    </row>
    <row r="260" spans="3:3" ht="15.75" customHeight="1">
      <c r="C260" s="9"/>
    </row>
    <row r="261" spans="3:3" ht="15.75" customHeight="1">
      <c r="C261" s="9"/>
    </row>
    <row r="262" spans="3:3" ht="15.75" customHeight="1">
      <c r="C262" s="9"/>
    </row>
    <row r="263" spans="3:3" ht="15.75" customHeight="1">
      <c r="C263" s="9"/>
    </row>
    <row r="264" spans="3:3" ht="15.75" customHeight="1">
      <c r="C264" s="9"/>
    </row>
    <row r="265" spans="3:3" ht="15.75" customHeight="1">
      <c r="C265" s="9"/>
    </row>
    <row r="266" spans="3:3" ht="15.75" customHeight="1">
      <c r="C266" s="9"/>
    </row>
    <row r="267" spans="3:3" ht="15.75" customHeight="1">
      <c r="C267" s="9"/>
    </row>
    <row r="268" spans="3:3" ht="15.75" customHeight="1">
      <c r="C268" s="9"/>
    </row>
    <row r="269" spans="3:3" ht="15.75" customHeight="1">
      <c r="C269" s="9"/>
    </row>
    <row r="270" spans="3:3" ht="15.75" customHeight="1">
      <c r="C270" s="9"/>
    </row>
    <row r="271" spans="3:3" ht="15.75" customHeight="1">
      <c r="C271" s="9"/>
    </row>
    <row r="272" spans="3:3" ht="15.75" customHeight="1">
      <c r="C272" s="9"/>
    </row>
    <row r="273" spans="3:3" ht="15.75" customHeight="1">
      <c r="C273" s="9"/>
    </row>
    <row r="274" spans="3:3" ht="15.75" customHeight="1">
      <c r="C274" s="9"/>
    </row>
    <row r="275" spans="3:3" ht="15.75" customHeight="1">
      <c r="C275" s="9"/>
    </row>
    <row r="276" spans="3:3" ht="15.75" customHeight="1">
      <c r="C276" s="9"/>
    </row>
    <row r="277" spans="3:3" ht="15.75" customHeight="1">
      <c r="C277" s="9"/>
    </row>
    <row r="278" spans="3:3" ht="15.75" customHeight="1">
      <c r="C278" s="9"/>
    </row>
    <row r="279" spans="3:3" ht="15.75" customHeight="1">
      <c r="C279" s="9"/>
    </row>
    <row r="280" spans="3:3" ht="15.75" customHeight="1">
      <c r="C280" s="9"/>
    </row>
    <row r="281" spans="3:3" ht="15.75" customHeight="1">
      <c r="C281" s="9"/>
    </row>
    <row r="282" spans="3:3" ht="15.75" customHeight="1">
      <c r="C282" s="9"/>
    </row>
    <row r="283" spans="3:3" ht="15.75" customHeight="1">
      <c r="C283" s="9"/>
    </row>
    <row r="284" spans="3:3" ht="15.75" customHeight="1">
      <c r="C284" s="9"/>
    </row>
    <row r="285" spans="3:3" ht="15.75" customHeight="1">
      <c r="C285" s="9"/>
    </row>
    <row r="286" spans="3:3" ht="15.75" customHeight="1">
      <c r="C286" s="9"/>
    </row>
    <row r="287" spans="3:3" ht="15.75" customHeight="1">
      <c r="C287" s="9"/>
    </row>
    <row r="288" spans="3:3" ht="15.75" customHeight="1">
      <c r="C288" s="9"/>
    </row>
    <row r="289" spans="3:3" ht="15.75" customHeight="1">
      <c r="C289" s="9"/>
    </row>
    <row r="290" spans="3:3" ht="15.75" customHeight="1">
      <c r="C290" s="9"/>
    </row>
    <row r="291" spans="3:3" ht="15.75" customHeight="1">
      <c r="C291" s="9"/>
    </row>
    <row r="292" spans="3:3" ht="15.75" customHeight="1">
      <c r="C292" s="9"/>
    </row>
    <row r="293" spans="3:3" ht="15.75" customHeight="1">
      <c r="C293" s="9"/>
    </row>
    <row r="294" spans="3:3" ht="15.75" customHeight="1">
      <c r="C294" s="9"/>
    </row>
    <row r="295" spans="3:3" ht="15.75" customHeight="1">
      <c r="C295" s="9"/>
    </row>
    <row r="296" spans="3:3" ht="15.75" customHeight="1">
      <c r="C296" s="9"/>
    </row>
    <row r="297" spans="3:3" ht="15.75" customHeight="1">
      <c r="C297" s="9"/>
    </row>
    <row r="298" spans="3:3" ht="15.75" customHeight="1">
      <c r="C298" s="9"/>
    </row>
    <row r="299" spans="3:3" ht="15.75" customHeight="1">
      <c r="C299" s="9"/>
    </row>
    <row r="300" spans="3:3" ht="15.75" customHeight="1">
      <c r="C300" s="9"/>
    </row>
    <row r="301" spans="3:3" ht="15.75" customHeight="1">
      <c r="C301" s="9"/>
    </row>
    <row r="302" spans="3:3" ht="15.75" customHeight="1">
      <c r="C302" s="9"/>
    </row>
    <row r="303" spans="3:3" ht="15.75" customHeight="1">
      <c r="C303" s="9"/>
    </row>
    <row r="304" spans="3:3" ht="15.75" customHeight="1">
      <c r="C304" s="9"/>
    </row>
    <row r="305" spans="3:3" ht="15.75" customHeight="1">
      <c r="C305" s="9"/>
    </row>
    <row r="306" spans="3:3" ht="15.75" customHeight="1">
      <c r="C306" s="9"/>
    </row>
    <row r="307" spans="3:3" ht="15.75" customHeight="1">
      <c r="C307" s="9"/>
    </row>
    <row r="308" spans="3:3" ht="15.75" customHeight="1">
      <c r="C308" s="9"/>
    </row>
    <row r="309" spans="3:3" ht="15.75" customHeight="1">
      <c r="C309" s="9"/>
    </row>
    <row r="310" spans="3:3" ht="15.75" customHeight="1">
      <c r="C310" s="9"/>
    </row>
    <row r="311" spans="3:3" ht="15.75" customHeight="1">
      <c r="C311" s="9"/>
    </row>
    <row r="312" spans="3:3" ht="15.75" customHeight="1">
      <c r="C312" s="9"/>
    </row>
    <row r="313" spans="3:3" ht="15.75" customHeight="1">
      <c r="C313" s="9"/>
    </row>
    <row r="314" spans="3:3" ht="15.75" customHeight="1">
      <c r="C314" s="9"/>
    </row>
    <row r="315" spans="3:3" ht="15.75" customHeight="1">
      <c r="C315" s="9"/>
    </row>
    <row r="316" spans="3:3" ht="15.75" customHeight="1">
      <c r="C316" s="9"/>
    </row>
    <row r="317" spans="3:3" ht="15.75" customHeight="1">
      <c r="C317" s="9"/>
    </row>
    <row r="318" spans="3:3" ht="15.75" customHeight="1">
      <c r="C318" s="9"/>
    </row>
    <row r="319" spans="3:3" ht="15.75" customHeight="1">
      <c r="C319" s="9"/>
    </row>
    <row r="320" spans="3:3" ht="15.75" customHeight="1">
      <c r="C320" s="9"/>
    </row>
    <row r="321" spans="3:3" ht="15.75" customHeight="1">
      <c r="C321" s="9"/>
    </row>
    <row r="322" spans="3:3" ht="15.75" customHeight="1">
      <c r="C322" s="9"/>
    </row>
    <row r="323" spans="3:3" ht="15.75" customHeight="1">
      <c r="C323" s="9"/>
    </row>
    <row r="324" spans="3:3" ht="15.75" customHeight="1">
      <c r="C324" s="9"/>
    </row>
    <row r="325" spans="3:3" ht="15.75" customHeight="1">
      <c r="C325" s="9"/>
    </row>
    <row r="326" spans="3:3" ht="15.75" customHeight="1">
      <c r="C326" s="9"/>
    </row>
    <row r="327" spans="3:3" ht="15.75" customHeight="1">
      <c r="C327" s="9"/>
    </row>
    <row r="328" spans="3:3" ht="15.75" customHeight="1">
      <c r="C328" s="9"/>
    </row>
    <row r="329" spans="3:3" ht="15.75" customHeight="1">
      <c r="C329" s="9"/>
    </row>
    <row r="330" spans="3:3" ht="15.75" customHeight="1">
      <c r="C330" s="9"/>
    </row>
    <row r="331" spans="3:3" ht="15.75" customHeight="1">
      <c r="C331" s="9"/>
    </row>
    <row r="332" spans="3:3" ht="15.75" customHeight="1">
      <c r="C332" s="9"/>
    </row>
    <row r="333" spans="3:3" ht="15.75" customHeight="1">
      <c r="C333" s="9"/>
    </row>
    <row r="334" spans="3:3" ht="15.75" customHeight="1">
      <c r="C334" s="9"/>
    </row>
    <row r="335" spans="3:3" ht="15.75" customHeight="1">
      <c r="C335" s="9"/>
    </row>
    <row r="336" spans="3:3" ht="15.75" customHeight="1">
      <c r="C336" s="9"/>
    </row>
    <row r="337" spans="3:3" ht="15.75" customHeight="1">
      <c r="C337" s="9"/>
    </row>
    <row r="338" spans="3:3" ht="15.75" customHeight="1">
      <c r="C338" s="9"/>
    </row>
    <row r="339" spans="3:3" ht="15.75" customHeight="1">
      <c r="C339" s="9"/>
    </row>
    <row r="340" spans="3:3" ht="15.75" customHeight="1">
      <c r="C340" s="9"/>
    </row>
    <row r="341" spans="3:3" ht="15.75" customHeight="1">
      <c r="C341" s="9"/>
    </row>
    <row r="342" spans="3:3" ht="15.75" customHeight="1">
      <c r="C342" s="9"/>
    </row>
    <row r="343" spans="3:3" ht="15.75" customHeight="1">
      <c r="C343" s="9"/>
    </row>
    <row r="344" spans="3:3" ht="15.75" customHeight="1">
      <c r="C344" s="9"/>
    </row>
    <row r="345" spans="3:3" ht="15.75" customHeight="1">
      <c r="C345" s="9"/>
    </row>
    <row r="346" spans="3:3" ht="15.75" customHeight="1">
      <c r="C346" s="9"/>
    </row>
    <row r="347" spans="3:3" ht="15.75" customHeight="1">
      <c r="C347" s="9"/>
    </row>
    <row r="348" spans="3:3" ht="15.75" customHeight="1">
      <c r="C348" s="9"/>
    </row>
    <row r="349" spans="3:3" ht="15.75" customHeight="1">
      <c r="C349" s="9"/>
    </row>
    <row r="350" spans="3:3" ht="15.75" customHeight="1">
      <c r="C350" s="9"/>
    </row>
    <row r="351" spans="3:3" ht="15.75" customHeight="1">
      <c r="C351" s="9"/>
    </row>
    <row r="352" spans="3:3" ht="15.75" customHeight="1">
      <c r="C352" s="9"/>
    </row>
    <row r="353" spans="3:3" ht="15.75" customHeight="1">
      <c r="C353" s="9"/>
    </row>
    <row r="354" spans="3:3" ht="15.75" customHeight="1">
      <c r="C354" s="9"/>
    </row>
    <row r="355" spans="3:3" ht="15.75" customHeight="1">
      <c r="C355" s="9"/>
    </row>
    <row r="356" spans="3:3" ht="15.75" customHeight="1">
      <c r="C356" s="9"/>
    </row>
    <row r="357" spans="3:3" ht="15.75" customHeight="1">
      <c r="C357" s="9"/>
    </row>
    <row r="358" spans="3:3" ht="15.75" customHeight="1">
      <c r="C358" s="9"/>
    </row>
    <row r="359" spans="3:3" ht="15.75" customHeight="1">
      <c r="C359" s="9"/>
    </row>
    <row r="360" spans="3:3" ht="15.75" customHeight="1">
      <c r="C360" s="9"/>
    </row>
    <row r="361" spans="3:3" ht="15.75" customHeight="1">
      <c r="C361" s="9"/>
    </row>
    <row r="362" spans="3:3" ht="15.75" customHeight="1">
      <c r="C362" s="9"/>
    </row>
    <row r="363" spans="3:3" ht="15.75" customHeight="1">
      <c r="C363" s="9"/>
    </row>
    <row r="364" spans="3:3" ht="15.75" customHeight="1">
      <c r="C364" s="9"/>
    </row>
    <row r="365" spans="3:3" ht="15.75" customHeight="1">
      <c r="C365" s="9"/>
    </row>
    <row r="366" spans="3:3" ht="15.75" customHeight="1">
      <c r="C366" s="9"/>
    </row>
    <row r="367" spans="3:3" ht="15.75" customHeight="1">
      <c r="C367" s="9"/>
    </row>
    <row r="368" spans="3:3" ht="15.75" customHeight="1">
      <c r="C368" s="9"/>
    </row>
    <row r="369" spans="3:3" ht="15.75" customHeight="1">
      <c r="C369" s="9"/>
    </row>
    <row r="370" spans="3:3" ht="15.75" customHeight="1">
      <c r="C370" s="9"/>
    </row>
    <row r="371" spans="3:3" ht="15.75" customHeight="1">
      <c r="C371" s="9"/>
    </row>
    <row r="372" spans="3:3" ht="15.75" customHeight="1">
      <c r="C372" s="9"/>
    </row>
    <row r="373" spans="3:3" ht="15.75" customHeight="1">
      <c r="C373" s="9"/>
    </row>
    <row r="374" spans="3:3" ht="15.75" customHeight="1">
      <c r="C374" s="9"/>
    </row>
    <row r="375" spans="3:3" ht="15.75" customHeight="1">
      <c r="C375" s="9"/>
    </row>
    <row r="376" spans="3:3" ht="15.75" customHeight="1">
      <c r="C376" s="9"/>
    </row>
    <row r="377" spans="3:3" ht="15.75" customHeight="1">
      <c r="C377" s="9"/>
    </row>
    <row r="378" spans="3:3" ht="15.75" customHeight="1">
      <c r="C378" s="9"/>
    </row>
    <row r="379" spans="3:3" ht="15.75" customHeight="1">
      <c r="C379" s="9"/>
    </row>
    <row r="380" spans="3:3" ht="15.75" customHeight="1">
      <c r="C380" s="9"/>
    </row>
    <row r="381" spans="3:3" ht="15.75" customHeight="1">
      <c r="C381" s="9"/>
    </row>
    <row r="382" spans="3:3" ht="15.75" customHeight="1">
      <c r="C382" s="9"/>
    </row>
    <row r="383" spans="3:3" ht="15.75" customHeight="1">
      <c r="C383" s="9"/>
    </row>
    <row r="384" spans="3:3" ht="15.75" customHeight="1">
      <c r="C384" s="9"/>
    </row>
    <row r="385" spans="3:3" ht="15.75" customHeight="1">
      <c r="C385" s="9"/>
    </row>
    <row r="386" spans="3:3" ht="15.75" customHeight="1">
      <c r="C386" s="9"/>
    </row>
    <row r="387" spans="3:3" ht="15.75" customHeight="1">
      <c r="C387" s="9"/>
    </row>
    <row r="388" spans="3:3" ht="15.75" customHeight="1">
      <c r="C388" s="9"/>
    </row>
    <row r="389" spans="3:3" ht="15.75" customHeight="1">
      <c r="C389" s="9"/>
    </row>
    <row r="390" spans="3:3" ht="15.75" customHeight="1">
      <c r="C390" s="9"/>
    </row>
    <row r="391" spans="3:3" ht="15.75" customHeight="1">
      <c r="C391" s="9"/>
    </row>
    <row r="392" spans="3:3" ht="15.75" customHeight="1">
      <c r="C392" s="9"/>
    </row>
    <row r="393" spans="3:3" ht="15.75" customHeight="1">
      <c r="C393" s="9"/>
    </row>
    <row r="394" spans="3:3" ht="15.75" customHeight="1">
      <c r="C394" s="9"/>
    </row>
    <row r="395" spans="3:3" ht="15.75" customHeight="1">
      <c r="C395" s="9"/>
    </row>
    <row r="396" spans="3:3" ht="15.75" customHeight="1">
      <c r="C396" s="9"/>
    </row>
    <row r="397" spans="3:3" ht="15.75" customHeight="1">
      <c r="C397" s="9"/>
    </row>
    <row r="398" spans="3:3" ht="15.75" customHeight="1">
      <c r="C398" s="9"/>
    </row>
    <row r="399" spans="3:3" ht="15.75" customHeight="1">
      <c r="C399" s="9"/>
    </row>
    <row r="400" spans="3:3" ht="15.75" customHeight="1">
      <c r="C400" s="9"/>
    </row>
    <row r="401" spans="3:3" ht="15.75" customHeight="1">
      <c r="C401" s="9"/>
    </row>
    <row r="402" spans="3:3" ht="15.75" customHeight="1">
      <c r="C402" s="9"/>
    </row>
    <row r="403" spans="3:3" ht="15.75" customHeight="1">
      <c r="C403" s="9"/>
    </row>
    <row r="404" spans="3:3" ht="15.75" customHeight="1">
      <c r="C404" s="9"/>
    </row>
    <row r="405" spans="3:3" ht="15.75" customHeight="1">
      <c r="C405" s="9"/>
    </row>
    <row r="406" spans="3:3" ht="15.75" customHeight="1">
      <c r="C406" s="9"/>
    </row>
    <row r="407" spans="3:3" ht="15.75" customHeight="1">
      <c r="C407" s="9"/>
    </row>
    <row r="408" spans="3:3" ht="15.75" customHeight="1">
      <c r="C408" s="9"/>
    </row>
    <row r="409" spans="3:3" ht="15.75" customHeight="1">
      <c r="C409" s="9"/>
    </row>
    <row r="410" spans="3:3" ht="15.75" customHeight="1">
      <c r="C410" s="9"/>
    </row>
    <row r="411" spans="3:3" ht="15.75" customHeight="1">
      <c r="C411" s="9"/>
    </row>
    <row r="412" spans="3:3" ht="15.75" customHeight="1">
      <c r="C412" s="9"/>
    </row>
    <row r="413" spans="3:3" ht="15.75" customHeight="1">
      <c r="C413" s="9"/>
    </row>
    <row r="414" spans="3:3" ht="15.75" customHeight="1">
      <c r="C414" s="9"/>
    </row>
    <row r="415" spans="3:3" ht="15.75" customHeight="1">
      <c r="C415" s="9"/>
    </row>
    <row r="416" spans="3:3" ht="15.75" customHeight="1">
      <c r="C416" s="9"/>
    </row>
    <row r="417" spans="3:3" ht="15.75" customHeight="1">
      <c r="C417" s="9"/>
    </row>
    <row r="418" spans="3:3" ht="15.75" customHeight="1">
      <c r="C418" s="9"/>
    </row>
    <row r="419" spans="3:3" ht="15.75" customHeight="1">
      <c r="C419" s="9"/>
    </row>
    <row r="420" spans="3:3" ht="15.75" customHeight="1">
      <c r="C420" s="9"/>
    </row>
    <row r="421" spans="3:3" ht="15.75" customHeight="1">
      <c r="C421" s="9"/>
    </row>
    <row r="422" spans="3:3" ht="15.75" customHeight="1">
      <c r="C422" s="9"/>
    </row>
    <row r="423" spans="3:3" ht="15.75" customHeight="1">
      <c r="C423" s="9"/>
    </row>
    <row r="424" spans="3:3" ht="15.75" customHeight="1">
      <c r="C424" s="9"/>
    </row>
    <row r="425" spans="3:3" ht="15.75" customHeight="1">
      <c r="C425" s="9"/>
    </row>
    <row r="426" spans="3:3" ht="15.75" customHeight="1">
      <c r="C426" s="9"/>
    </row>
    <row r="427" spans="3:3" ht="15.75" customHeight="1">
      <c r="C427" s="9"/>
    </row>
    <row r="428" spans="3:3" ht="15.75" customHeight="1">
      <c r="C428" s="9"/>
    </row>
    <row r="429" spans="3:3" ht="15.75" customHeight="1">
      <c r="C429" s="9"/>
    </row>
    <row r="430" spans="3:3" ht="15.75" customHeight="1">
      <c r="C430" s="9"/>
    </row>
    <row r="431" spans="3:3" ht="15.75" customHeight="1">
      <c r="C431" s="9"/>
    </row>
    <row r="432" spans="3:3" ht="15.75" customHeight="1">
      <c r="C432" s="9"/>
    </row>
    <row r="433" spans="3:3" ht="15.75" customHeight="1">
      <c r="C433" s="9"/>
    </row>
    <row r="434" spans="3:3" ht="15.75" customHeight="1">
      <c r="C434" s="9"/>
    </row>
    <row r="435" spans="3:3" ht="15.75" customHeight="1">
      <c r="C435" s="9"/>
    </row>
    <row r="436" spans="3:3" ht="15.75" customHeight="1">
      <c r="C436" s="9"/>
    </row>
    <row r="437" spans="3:3" ht="15.75" customHeight="1">
      <c r="C437" s="9"/>
    </row>
    <row r="438" spans="3:3" ht="15.75" customHeight="1">
      <c r="C438" s="9"/>
    </row>
    <row r="439" spans="3:3" ht="15.75" customHeight="1">
      <c r="C439" s="9"/>
    </row>
    <row r="440" spans="3:3" ht="15.75" customHeight="1">
      <c r="C440" s="9"/>
    </row>
    <row r="441" spans="3:3" ht="15.75" customHeight="1">
      <c r="C441" s="9"/>
    </row>
    <row r="442" spans="3:3" ht="15.75" customHeight="1">
      <c r="C442" s="9"/>
    </row>
    <row r="443" spans="3:3" ht="15.75" customHeight="1">
      <c r="C443" s="9"/>
    </row>
    <row r="444" spans="3:3" ht="15.75" customHeight="1">
      <c r="C444" s="9"/>
    </row>
    <row r="445" spans="3:3" ht="15.75" customHeight="1">
      <c r="C445" s="9"/>
    </row>
    <row r="446" spans="3:3" ht="15.75" customHeight="1">
      <c r="C446" s="9"/>
    </row>
    <row r="447" spans="3:3" ht="15.75" customHeight="1">
      <c r="C447" s="9"/>
    </row>
    <row r="448" spans="3:3" ht="15.75" customHeight="1">
      <c r="C448" s="9"/>
    </row>
    <row r="449" spans="3:3" ht="15.75" customHeight="1">
      <c r="C449" s="9"/>
    </row>
    <row r="450" spans="3:3" ht="15.75" customHeight="1">
      <c r="C450" s="9"/>
    </row>
    <row r="451" spans="3:3" ht="15.75" customHeight="1">
      <c r="C451" s="9"/>
    </row>
    <row r="452" spans="3:3" ht="15.75" customHeight="1">
      <c r="C452" s="9"/>
    </row>
    <row r="453" spans="3:3" ht="15.75" customHeight="1">
      <c r="C453" s="9"/>
    </row>
    <row r="454" spans="3:3" ht="15.75" customHeight="1">
      <c r="C454" s="9"/>
    </row>
    <row r="455" spans="3:3" ht="15.75" customHeight="1">
      <c r="C455" s="9"/>
    </row>
    <row r="456" spans="3:3" ht="15.75" customHeight="1">
      <c r="C456" s="9"/>
    </row>
    <row r="457" spans="3:3" ht="15.75" customHeight="1">
      <c r="C457" s="9"/>
    </row>
    <row r="458" spans="3:3" ht="15.75" customHeight="1">
      <c r="C458" s="9"/>
    </row>
    <row r="459" spans="3:3" ht="15.75" customHeight="1">
      <c r="C459" s="9"/>
    </row>
    <row r="460" spans="3:3" ht="15.75" customHeight="1">
      <c r="C460" s="9"/>
    </row>
    <row r="461" spans="3:3" ht="15.75" customHeight="1">
      <c r="C461" s="9"/>
    </row>
    <row r="462" spans="3:3" ht="15.75" customHeight="1">
      <c r="C462" s="9"/>
    </row>
    <row r="463" spans="3:3" ht="15.75" customHeight="1">
      <c r="C463" s="9"/>
    </row>
    <row r="464" spans="3:3" ht="15.75" customHeight="1">
      <c r="C464" s="9"/>
    </row>
    <row r="465" spans="3:3" ht="15.75" customHeight="1">
      <c r="C465" s="9"/>
    </row>
    <row r="466" spans="3:3" ht="15.75" customHeight="1">
      <c r="C466" s="9"/>
    </row>
    <row r="467" spans="3:3" ht="15.75" customHeight="1">
      <c r="C467" s="9"/>
    </row>
    <row r="468" spans="3:3" ht="15.75" customHeight="1">
      <c r="C468" s="9"/>
    </row>
    <row r="469" spans="3:3" ht="15.75" customHeight="1">
      <c r="C469" s="9"/>
    </row>
    <row r="470" spans="3:3" ht="15.75" customHeight="1">
      <c r="C470" s="9"/>
    </row>
    <row r="471" spans="3:3" ht="15.75" customHeight="1">
      <c r="C471" s="9"/>
    </row>
    <row r="472" spans="3:3" ht="15.75" customHeight="1">
      <c r="C472" s="9"/>
    </row>
    <row r="473" spans="3:3" ht="15.75" customHeight="1">
      <c r="C473" s="9"/>
    </row>
    <row r="474" spans="3:3" ht="15.75" customHeight="1">
      <c r="C474" s="9"/>
    </row>
    <row r="475" spans="3:3" ht="15.75" customHeight="1">
      <c r="C475" s="9"/>
    </row>
    <row r="476" spans="3:3" ht="15.75" customHeight="1">
      <c r="C476" s="9"/>
    </row>
    <row r="477" spans="3:3" ht="15.75" customHeight="1">
      <c r="C477" s="9"/>
    </row>
    <row r="478" spans="3:3" ht="15.75" customHeight="1">
      <c r="C478" s="9"/>
    </row>
    <row r="479" spans="3:3" ht="15.75" customHeight="1">
      <c r="C479" s="9"/>
    </row>
    <row r="480" spans="3:3" ht="15.75" customHeight="1">
      <c r="C480" s="9"/>
    </row>
    <row r="481" spans="3:3" ht="15.75" customHeight="1">
      <c r="C481" s="9"/>
    </row>
    <row r="482" spans="3:3" ht="15.75" customHeight="1">
      <c r="C482" s="9"/>
    </row>
    <row r="483" spans="3:3" ht="15.75" customHeight="1">
      <c r="C483" s="9"/>
    </row>
    <row r="484" spans="3:3" ht="15.75" customHeight="1">
      <c r="C484" s="9"/>
    </row>
    <row r="485" spans="3:3" ht="15.75" customHeight="1">
      <c r="C485" s="9"/>
    </row>
    <row r="486" spans="3:3" ht="15.75" customHeight="1">
      <c r="C486" s="9"/>
    </row>
    <row r="487" spans="3:3" ht="15.75" customHeight="1">
      <c r="C487" s="9"/>
    </row>
    <row r="488" spans="3:3" ht="15.75" customHeight="1">
      <c r="C488" s="9"/>
    </row>
    <row r="489" spans="3:3" ht="15.75" customHeight="1">
      <c r="C489" s="9"/>
    </row>
    <row r="490" spans="3:3" ht="15.75" customHeight="1">
      <c r="C490" s="9"/>
    </row>
    <row r="491" spans="3:3" ht="15.75" customHeight="1">
      <c r="C491" s="9"/>
    </row>
    <row r="492" spans="3:3" ht="15.75" customHeight="1">
      <c r="C492" s="9"/>
    </row>
    <row r="493" spans="3:3" ht="15.75" customHeight="1">
      <c r="C493" s="9"/>
    </row>
    <row r="494" spans="3:3" ht="15.75" customHeight="1">
      <c r="C494" s="9"/>
    </row>
    <row r="495" spans="3:3" ht="15.75" customHeight="1">
      <c r="C495" s="9"/>
    </row>
    <row r="496" spans="3:3" ht="15.75" customHeight="1">
      <c r="C496" s="9"/>
    </row>
    <row r="497" spans="3:3" ht="15.75" customHeight="1">
      <c r="C497" s="9"/>
    </row>
    <row r="498" spans="3:3" ht="15.75" customHeight="1">
      <c r="C498" s="9"/>
    </row>
    <row r="499" spans="3:3" ht="15.75" customHeight="1">
      <c r="C499" s="9"/>
    </row>
    <row r="500" spans="3:3" ht="15.75" customHeight="1">
      <c r="C500" s="9"/>
    </row>
    <row r="501" spans="3:3" ht="15.75" customHeight="1">
      <c r="C501" s="9"/>
    </row>
    <row r="502" spans="3:3" ht="15.75" customHeight="1">
      <c r="C502" s="9"/>
    </row>
    <row r="503" spans="3:3" ht="15.75" customHeight="1">
      <c r="C503" s="9"/>
    </row>
    <row r="504" spans="3:3" ht="15.75" customHeight="1">
      <c r="C504" s="9"/>
    </row>
    <row r="505" spans="3:3" ht="15.75" customHeight="1">
      <c r="C505" s="9"/>
    </row>
    <row r="506" spans="3:3" ht="15.75" customHeight="1">
      <c r="C506" s="9"/>
    </row>
    <row r="507" spans="3:3" ht="15.75" customHeight="1">
      <c r="C507" s="9"/>
    </row>
    <row r="508" spans="3:3" ht="15.75" customHeight="1">
      <c r="C508" s="9"/>
    </row>
    <row r="509" spans="3:3" ht="15.75" customHeight="1">
      <c r="C509" s="9"/>
    </row>
    <row r="510" spans="3:3" ht="15.75" customHeight="1">
      <c r="C510" s="9"/>
    </row>
    <row r="511" spans="3:3" ht="15.75" customHeight="1">
      <c r="C511" s="9"/>
    </row>
    <row r="512" spans="3:3" ht="15.75" customHeight="1">
      <c r="C512" s="9"/>
    </row>
    <row r="513" spans="3:3" ht="15.75" customHeight="1">
      <c r="C513" s="9"/>
    </row>
    <row r="514" spans="3:3" ht="15.75" customHeight="1">
      <c r="C514" s="9"/>
    </row>
    <row r="515" spans="3:3" ht="15.75" customHeight="1">
      <c r="C515" s="9"/>
    </row>
    <row r="516" spans="3:3" ht="15.75" customHeight="1">
      <c r="C516" s="9"/>
    </row>
    <row r="517" spans="3:3" ht="15.75" customHeight="1">
      <c r="C517" s="9"/>
    </row>
    <row r="518" spans="3:3" ht="15.75" customHeight="1">
      <c r="C518" s="9"/>
    </row>
    <row r="519" spans="3:3" ht="15.75" customHeight="1">
      <c r="C519" s="9"/>
    </row>
    <row r="520" spans="3:3" ht="15.75" customHeight="1">
      <c r="C520" s="9"/>
    </row>
    <row r="521" spans="3:3" ht="15.75" customHeight="1">
      <c r="C521" s="9"/>
    </row>
    <row r="522" spans="3:3" ht="15.75" customHeight="1">
      <c r="C522" s="9"/>
    </row>
    <row r="523" spans="3:3" ht="15.75" customHeight="1">
      <c r="C523" s="9"/>
    </row>
    <row r="524" spans="3:3" ht="15.75" customHeight="1">
      <c r="C524" s="9"/>
    </row>
    <row r="525" spans="3:3" ht="15.75" customHeight="1">
      <c r="C525" s="9"/>
    </row>
    <row r="526" spans="3:3" ht="15.75" customHeight="1">
      <c r="C526" s="9"/>
    </row>
    <row r="527" spans="3:3" ht="15.75" customHeight="1">
      <c r="C527" s="9"/>
    </row>
    <row r="528" spans="3:3" ht="15.75" customHeight="1">
      <c r="C528" s="9"/>
    </row>
    <row r="529" spans="3:3" ht="15.75" customHeight="1">
      <c r="C529" s="9"/>
    </row>
    <row r="530" spans="3:3" ht="15.75" customHeight="1">
      <c r="C530" s="9"/>
    </row>
    <row r="531" spans="3:3" ht="15.75" customHeight="1">
      <c r="C531" s="9"/>
    </row>
    <row r="532" spans="3:3" ht="15.75" customHeight="1">
      <c r="C532" s="9"/>
    </row>
    <row r="533" spans="3:3" ht="15.75" customHeight="1">
      <c r="C533" s="9"/>
    </row>
    <row r="534" spans="3:3" ht="15.75" customHeight="1">
      <c r="C534" s="9"/>
    </row>
    <row r="535" spans="3:3" ht="15.75" customHeight="1">
      <c r="C535" s="9"/>
    </row>
    <row r="536" spans="3:3" ht="15.75" customHeight="1">
      <c r="C536" s="9"/>
    </row>
    <row r="537" spans="3:3" ht="15.75" customHeight="1">
      <c r="C537" s="9"/>
    </row>
    <row r="538" spans="3:3" ht="15.75" customHeight="1">
      <c r="C538" s="9"/>
    </row>
    <row r="539" spans="3:3" ht="15.75" customHeight="1">
      <c r="C539" s="9"/>
    </row>
    <row r="540" spans="3:3" ht="15.75" customHeight="1">
      <c r="C540" s="9"/>
    </row>
    <row r="541" spans="3:3" ht="15.75" customHeight="1">
      <c r="C541" s="9"/>
    </row>
    <row r="542" spans="3:3" ht="15.75" customHeight="1">
      <c r="C542" s="9"/>
    </row>
    <row r="543" spans="3:3" ht="15.75" customHeight="1">
      <c r="C543" s="9"/>
    </row>
    <row r="544" spans="3:3" ht="15.75" customHeight="1">
      <c r="C544" s="9"/>
    </row>
    <row r="545" spans="3:3" ht="15.75" customHeight="1">
      <c r="C545" s="9"/>
    </row>
    <row r="546" spans="3:3" ht="15.75" customHeight="1">
      <c r="C546" s="9"/>
    </row>
    <row r="547" spans="3:3" ht="15.75" customHeight="1">
      <c r="C547" s="9"/>
    </row>
    <row r="548" spans="3:3" ht="15.75" customHeight="1">
      <c r="C548" s="9"/>
    </row>
    <row r="549" spans="3:3" ht="15.75" customHeight="1">
      <c r="C549" s="9"/>
    </row>
    <row r="550" spans="3:3" ht="15.75" customHeight="1">
      <c r="C550" s="9"/>
    </row>
    <row r="551" spans="3:3" ht="15.75" customHeight="1">
      <c r="C551" s="9"/>
    </row>
    <row r="552" spans="3:3" ht="15.75" customHeight="1">
      <c r="C552" s="9"/>
    </row>
    <row r="553" spans="3:3" ht="15.75" customHeight="1">
      <c r="C553" s="9"/>
    </row>
    <row r="554" spans="3:3" ht="15.75" customHeight="1">
      <c r="C554" s="9"/>
    </row>
    <row r="555" spans="3:3" ht="15.75" customHeight="1">
      <c r="C555" s="9"/>
    </row>
    <row r="556" spans="3:3" ht="15.75" customHeight="1">
      <c r="C556" s="9"/>
    </row>
    <row r="557" spans="3:3" ht="15.75" customHeight="1">
      <c r="C557" s="9"/>
    </row>
    <row r="558" spans="3:3" ht="15.75" customHeight="1">
      <c r="C558" s="9"/>
    </row>
    <row r="559" spans="3:3" ht="15.75" customHeight="1">
      <c r="C559" s="9"/>
    </row>
    <row r="560" spans="3:3" ht="15.75" customHeight="1">
      <c r="C560" s="9"/>
    </row>
    <row r="561" spans="3:3" ht="15.75" customHeight="1">
      <c r="C561" s="9"/>
    </row>
    <row r="562" spans="3:3" ht="15.75" customHeight="1">
      <c r="C562" s="9"/>
    </row>
    <row r="563" spans="3:3" ht="15.75" customHeight="1">
      <c r="C563" s="9"/>
    </row>
    <row r="564" spans="3:3" ht="15.75" customHeight="1">
      <c r="C564" s="9"/>
    </row>
    <row r="565" spans="3:3" ht="15.75" customHeight="1">
      <c r="C565" s="9"/>
    </row>
    <row r="566" spans="3:3" ht="15.75" customHeight="1">
      <c r="C566" s="9"/>
    </row>
    <row r="567" spans="3:3" ht="15.75" customHeight="1">
      <c r="C567" s="9"/>
    </row>
    <row r="568" spans="3:3" ht="15.75" customHeight="1">
      <c r="C568" s="9"/>
    </row>
    <row r="569" spans="3:3" ht="15.75" customHeight="1">
      <c r="C569" s="9"/>
    </row>
    <row r="570" spans="3:3" ht="15.75" customHeight="1">
      <c r="C570" s="9"/>
    </row>
    <row r="571" spans="3:3" ht="15.75" customHeight="1">
      <c r="C571" s="9"/>
    </row>
    <row r="572" spans="3:3" ht="15.75" customHeight="1">
      <c r="C572" s="9"/>
    </row>
    <row r="573" spans="3:3" ht="15.75" customHeight="1">
      <c r="C573" s="9"/>
    </row>
    <row r="574" spans="3:3" ht="15.75" customHeight="1">
      <c r="C574" s="9"/>
    </row>
    <row r="575" spans="3:3" ht="15.75" customHeight="1">
      <c r="C575" s="9"/>
    </row>
    <row r="576" spans="3:3" ht="15.75" customHeight="1">
      <c r="C576" s="9"/>
    </row>
    <row r="577" spans="3:3" ht="15.75" customHeight="1">
      <c r="C577" s="9"/>
    </row>
    <row r="578" spans="3:3" ht="15.75" customHeight="1">
      <c r="C578" s="9"/>
    </row>
    <row r="579" spans="3:3" ht="15.75" customHeight="1">
      <c r="C579" s="9"/>
    </row>
    <row r="580" spans="3:3" ht="15.75" customHeight="1">
      <c r="C580" s="9"/>
    </row>
    <row r="581" spans="3:3" ht="15.75" customHeight="1">
      <c r="C581" s="9"/>
    </row>
    <row r="582" spans="3:3" ht="15.75" customHeight="1">
      <c r="C582" s="9"/>
    </row>
    <row r="583" spans="3:3" ht="15.75" customHeight="1">
      <c r="C583" s="9"/>
    </row>
    <row r="584" spans="3:3" ht="15.75" customHeight="1">
      <c r="C584" s="9"/>
    </row>
    <row r="585" spans="3:3" ht="15.75" customHeight="1">
      <c r="C585" s="9"/>
    </row>
    <row r="586" spans="3:3" ht="15.75" customHeight="1">
      <c r="C586" s="9"/>
    </row>
    <row r="587" spans="3:3" ht="15.75" customHeight="1">
      <c r="C587" s="9"/>
    </row>
    <row r="588" spans="3:3" ht="15.75" customHeight="1">
      <c r="C588" s="9"/>
    </row>
    <row r="589" spans="3:3" ht="15.75" customHeight="1">
      <c r="C589" s="9"/>
    </row>
    <row r="590" spans="3:3" ht="15.75" customHeight="1">
      <c r="C590" s="9"/>
    </row>
    <row r="591" spans="3:3" ht="15.75" customHeight="1">
      <c r="C591" s="9"/>
    </row>
    <row r="592" spans="3:3" ht="15.75" customHeight="1">
      <c r="C592" s="9"/>
    </row>
    <row r="593" spans="3:3" ht="15.75" customHeight="1">
      <c r="C593" s="9"/>
    </row>
    <row r="594" spans="3:3" ht="15.75" customHeight="1">
      <c r="C594" s="9"/>
    </row>
    <row r="595" spans="3:3" ht="15.75" customHeight="1">
      <c r="C595" s="9"/>
    </row>
    <row r="596" spans="3:3" ht="15.75" customHeight="1">
      <c r="C596" s="9"/>
    </row>
    <row r="597" spans="3:3" ht="15.75" customHeight="1">
      <c r="C597" s="9"/>
    </row>
    <row r="598" spans="3:3" ht="15.75" customHeight="1">
      <c r="C598" s="9"/>
    </row>
    <row r="599" spans="3:3" ht="15.75" customHeight="1">
      <c r="C599" s="9"/>
    </row>
    <row r="600" spans="3:3" ht="15.75" customHeight="1">
      <c r="C600" s="9"/>
    </row>
    <row r="601" spans="3:3" ht="15.75" customHeight="1">
      <c r="C601" s="9"/>
    </row>
    <row r="602" spans="3:3" ht="15.75" customHeight="1">
      <c r="C602" s="9"/>
    </row>
    <row r="603" spans="3:3" ht="15.75" customHeight="1">
      <c r="C603" s="9"/>
    </row>
    <row r="604" spans="3:3" ht="15.75" customHeight="1">
      <c r="C604" s="9"/>
    </row>
    <row r="605" spans="3:3" ht="15.75" customHeight="1">
      <c r="C605" s="9"/>
    </row>
    <row r="606" spans="3:3" ht="15.75" customHeight="1">
      <c r="C606" s="9"/>
    </row>
    <row r="607" spans="3:3" ht="15.75" customHeight="1">
      <c r="C607" s="9"/>
    </row>
    <row r="608" spans="3:3" ht="15.75" customHeight="1">
      <c r="C608" s="9"/>
    </row>
    <row r="609" spans="3:3" ht="15.75" customHeight="1">
      <c r="C609" s="9"/>
    </row>
    <row r="610" spans="3:3" ht="15.75" customHeight="1">
      <c r="C610" s="9"/>
    </row>
    <row r="611" spans="3:3" ht="15.75" customHeight="1">
      <c r="C611" s="9"/>
    </row>
    <row r="612" spans="3:3" ht="15.75" customHeight="1">
      <c r="C612" s="9"/>
    </row>
    <row r="613" spans="3:3" ht="15.75" customHeight="1">
      <c r="C613" s="9"/>
    </row>
    <row r="614" spans="3:3" ht="15.75" customHeight="1">
      <c r="C614" s="9"/>
    </row>
    <row r="615" spans="3:3" ht="15.75" customHeight="1">
      <c r="C615" s="9"/>
    </row>
    <row r="616" spans="3:3" ht="15.75" customHeight="1">
      <c r="C616" s="9"/>
    </row>
    <row r="617" spans="3:3" ht="15.75" customHeight="1">
      <c r="C617" s="9"/>
    </row>
    <row r="618" spans="3:3" ht="15.75" customHeight="1">
      <c r="C618" s="9"/>
    </row>
    <row r="619" spans="3:3" ht="15.75" customHeight="1">
      <c r="C619" s="9"/>
    </row>
    <row r="620" spans="3:3" ht="15.75" customHeight="1">
      <c r="C620" s="9"/>
    </row>
    <row r="621" spans="3:3" ht="15.75" customHeight="1">
      <c r="C621" s="9"/>
    </row>
    <row r="622" spans="3:3" ht="15.75" customHeight="1">
      <c r="C622" s="9"/>
    </row>
    <row r="623" spans="3:3" ht="15.75" customHeight="1">
      <c r="C623" s="9"/>
    </row>
    <row r="624" spans="3:3" ht="15.75" customHeight="1">
      <c r="C624" s="9"/>
    </row>
    <row r="625" spans="3:3" ht="15.75" customHeight="1">
      <c r="C625" s="9"/>
    </row>
    <row r="626" spans="3:3" ht="15.75" customHeight="1">
      <c r="C626" s="9"/>
    </row>
    <row r="627" spans="3:3" ht="15.75" customHeight="1">
      <c r="C627" s="9"/>
    </row>
    <row r="628" spans="3:3" ht="15.75" customHeight="1">
      <c r="C628" s="9"/>
    </row>
    <row r="629" spans="3:3" ht="15.75" customHeight="1">
      <c r="C629" s="9"/>
    </row>
    <row r="630" spans="3:3" ht="15.75" customHeight="1">
      <c r="C630" s="9"/>
    </row>
    <row r="631" spans="3:3" ht="15.75" customHeight="1">
      <c r="C631" s="9"/>
    </row>
    <row r="632" spans="3:3" ht="15.75" customHeight="1">
      <c r="C632" s="9"/>
    </row>
    <row r="633" spans="3:3" ht="15.75" customHeight="1">
      <c r="C633" s="9"/>
    </row>
    <row r="634" spans="3:3" ht="15.75" customHeight="1">
      <c r="C634" s="9"/>
    </row>
    <row r="635" spans="3:3" ht="15.75" customHeight="1">
      <c r="C635" s="9"/>
    </row>
    <row r="636" spans="3:3" ht="15.75" customHeight="1">
      <c r="C636" s="9"/>
    </row>
    <row r="637" spans="3:3" ht="15.75" customHeight="1">
      <c r="C637" s="9"/>
    </row>
    <row r="638" spans="3:3" ht="15.75" customHeight="1">
      <c r="C638" s="9"/>
    </row>
    <row r="639" spans="3:3" ht="15.75" customHeight="1">
      <c r="C639" s="9"/>
    </row>
    <row r="640" spans="3:3" ht="15.75" customHeight="1">
      <c r="C640" s="9"/>
    </row>
    <row r="641" spans="3:3" ht="15.75" customHeight="1">
      <c r="C641" s="9"/>
    </row>
    <row r="642" spans="3:3" ht="15.75" customHeight="1">
      <c r="C642" s="9"/>
    </row>
    <row r="643" spans="3:3" ht="15.75" customHeight="1">
      <c r="C643" s="9"/>
    </row>
    <row r="644" spans="3:3" ht="15.75" customHeight="1">
      <c r="C644" s="9"/>
    </row>
    <row r="645" spans="3:3" ht="15.75" customHeight="1">
      <c r="C645" s="9"/>
    </row>
    <row r="646" spans="3:3" ht="15.75" customHeight="1">
      <c r="C646" s="9"/>
    </row>
    <row r="647" spans="3:3" ht="15.75" customHeight="1">
      <c r="C647" s="9"/>
    </row>
    <row r="648" spans="3:3" ht="15.75" customHeight="1">
      <c r="C648" s="9"/>
    </row>
    <row r="649" spans="3:3" ht="15.75" customHeight="1">
      <c r="C649" s="9"/>
    </row>
    <row r="650" spans="3:3" ht="15.75" customHeight="1">
      <c r="C650" s="9"/>
    </row>
    <row r="651" spans="3:3" ht="15.75" customHeight="1">
      <c r="C651" s="9"/>
    </row>
    <row r="652" spans="3:3" ht="15.75" customHeight="1">
      <c r="C652" s="9"/>
    </row>
    <row r="653" spans="3:3" ht="15.75" customHeight="1">
      <c r="C653" s="9"/>
    </row>
    <row r="654" spans="3:3" ht="15.75" customHeight="1">
      <c r="C654" s="9"/>
    </row>
    <row r="655" spans="3:3" ht="15.75" customHeight="1">
      <c r="C655" s="9"/>
    </row>
    <row r="656" spans="3:3" ht="15.75" customHeight="1">
      <c r="C656" s="9"/>
    </row>
    <row r="657" spans="3:3" ht="15.75" customHeight="1">
      <c r="C657" s="9"/>
    </row>
    <row r="658" spans="3:3" ht="15.75" customHeight="1">
      <c r="C658" s="9"/>
    </row>
    <row r="659" spans="3:3" ht="15.75" customHeight="1">
      <c r="C659" s="9"/>
    </row>
    <row r="660" spans="3:3" ht="15.75" customHeight="1">
      <c r="C660" s="9"/>
    </row>
    <row r="661" spans="3:3" ht="15.75" customHeight="1">
      <c r="C661" s="9"/>
    </row>
    <row r="662" spans="3:3" ht="15.75" customHeight="1">
      <c r="C662" s="9"/>
    </row>
    <row r="663" spans="3:3" ht="15.75" customHeight="1">
      <c r="C663" s="9"/>
    </row>
    <row r="664" spans="3:3" ht="15.75" customHeight="1">
      <c r="C664" s="9"/>
    </row>
    <row r="665" spans="3:3" ht="15.75" customHeight="1">
      <c r="C665" s="9"/>
    </row>
    <row r="666" spans="3:3" ht="15.75" customHeight="1">
      <c r="C666" s="9"/>
    </row>
    <row r="667" spans="3:3" ht="15.75" customHeight="1">
      <c r="C667" s="9"/>
    </row>
    <row r="668" spans="3:3" ht="15.75" customHeight="1">
      <c r="C668" s="9"/>
    </row>
    <row r="669" spans="3:3" ht="15.75" customHeight="1">
      <c r="C669" s="9"/>
    </row>
    <row r="670" spans="3:3" ht="15.75" customHeight="1">
      <c r="C670" s="9"/>
    </row>
    <row r="671" spans="3:3" ht="15.75" customHeight="1">
      <c r="C671" s="9"/>
    </row>
    <row r="672" spans="3:3" ht="15.75" customHeight="1">
      <c r="C672" s="9"/>
    </row>
    <row r="673" spans="3:3" ht="15.75" customHeight="1">
      <c r="C673" s="9"/>
    </row>
    <row r="674" spans="3:3" ht="15.75" customHeight="1">
      <c r="C674" s="9"/>
    </row>
    <row r="675" spans="3:3" ht="15.75" customHeight="1">
      <c r="C675" s="9"/>
    </row>
    <row r="676" spans="3:3" ht="15.75" customHeight="1">
      <c r="C676" s="9"/>
    </row>
    <row r="677" spans="3:3" ht="15.75" customHeight="1">
      <c r="C677" s="9"/>
    </row>
    <row r="678" spans="3:3" ht="15.75" customHeight="1">
      <c r="C678" s="9"/>
    </row>
    <row r="679" spans="3:3" ht="15.75" customHeight="1">
      <c r="C679" s="9"/>
    </row>
    <row r="680" spans="3:3" ht="15.75" customHeight="1">
      <c r="C680" s="9"/>
    </row>
    <row r="681" spans="3:3" ht="15.75" customHeight="1">
      <c r="C681" s="9"/>
    </row>
    <row r="682" spans="3:3" ht="15.75" customHeight="1">
      <c r="C682" s="9"/>
    </row>
    <row r="683" spans="3:3" ht="15.75" customHeight="1">
      <c r="C683" s="9"/>
    </row>
    <row r="684" spans="3:3" ht="15.75" customHeight="1">
      <c r="C684" s="9"/>
    </row>
    <row r="685" spans="3:3" ht="15.75" customHeight="1">
      <c r="C685" s="9"/>
    </row>
    <row r="686" spans="3:3" ht="15.75" customHeight="1">
      <c r="C686" s="9"/>
    </row>
    <row r="687" spans="3:3" ht="15.75" customHeight="1">
      <c r="C687" s="9"/>
    </row>
    <row r="688" spans="3:3" ht="15.75" customHeight="1">
      <c r="C688" s="9"/>
    </row>
    <row r="689" spans="3:3" ht="15.75" customHeight="1">
      <c r="C689" s="9"/>
    </row>
    <row r="690" spans="3:3" ht="15.75" customHeight="1">
      <c r="C690" s="9"/>
    </row>
    <row r="691" spans="3:3" ht="15.75" customHeight="1">
      <c r="C691" s="9"/>
    </row>
    <row r="692" spans="3:3" ht="15.75" customHeight="1">
      <c r="C692" s="9"/>
    </row>
    <row r="693" spans="3:3" ht="15.75" customHeight="1">
      <c r="C693" s="9"/>
    </row>
    <row r="694" spans="3:3" ht="15.75" customHeight="1">
      <c r="C694" s="9"/>
    </row>
    <row r="695" spans="3:3" ht="15.75" customHeight="1">
      <c r="C695" s="9"/>
    </row>
    <row r="696" spans="3:3" ht="15.75" customHeight="1">
      <c r="C696" s="9"/>
    </row>
    <row r="697" spans="3:3" ht="15.75" customHeight="1">
      <c r="C697" s="9"/>
    </row>
    <row r="698" spans="3:3" ht="15.75" customHeight="1">
      <c r="C698" s="9"/>
    </row>
    <row r="699" spans="3:3" ht="15.75" customHeight="1">
      <c r="C699" s="9"/>
    </row>
    <row r="700" spans="3:3" ht="15.75" customHeight="1">
      <c r="C700" s="9"/>
    </row>
    <row r="701" spans="3:3" ht="15.75" customHeight="1">
      <c r="C701" s="9"/>
    </row>
    <row r="702" spans="3:3" ht="15.75" customHeight="1">
      <c r="C702" s="9"/>
    </row>
    <row r="703" spans="3:3" ht="15.75" customHeight="1">
      <c r="C703" s="9"/>
    </row>
    <row r="704" spans="3:3" ht="15.75" customHeight="1">
      <c r="C704" s="9"/>
    </row>
    <row r="705" spans="3:3" ht="15.75" customHeight="1">
      <c r="C705" s="9"/>
    </row>
    <row r="706" spans="3:3" ht="15.75" customHeight="1">
      <c r="C706" s="9"/>
    </row>
    <row r="707" spans="3:3" ht="15.75" customHeight="1">
      <c r="C707" s="9"/>
    </row>
    <row r="708" spans="3:3" ht="15.75" customHeight="1">
      <c r="C708" s="9"/>
    </row>
    <row r="709" spans="3:3" ht="15.75" customHeight="1">
      <c r="C709" s="9"/>
    </row>
    <row r="710" spans="3:3" ht="15.75" customHeight="1">
      <c r="C710" s="9"/>
    </row>
    <row r="711" spans="3:3" ht="15.75" customHeight="1">
      <c r="C711" s="9"/>
    </row>
    <row r="712" spans="3:3" ht="15.75" customHeight="1">
      <c r="C712" s="9"/>
    </row>
    <row r="713" spans="3:3" ht="15.75" customHeight="1">
      <c r="C713" s="9"/>
    </row>
    <row r="714" spans="3:3" ht="15.75" customHeight="1">
      <c r="C714" s="9"/>
    </row>
    <row r="715" spans="3:3" ht="15.75" customHeight="1">
      <c r="C715" s="9"/>
    </row>
    <row r="716" spans="3:3" ht="15.75" customHeight="1">
      <c r="C716" s="9"/>
    </row>
    <row r="717" spans="3:3" ht="15.75" customHeight="1">
      <c r="C717" s="9"/>
    </row>
    <row r="718" spans="3:3" ht="15.75" customHeight="1">
      <c r="C718" s="9"/>
    </row>
    <row r="719" spans="3:3" ht="15.75" customHeight="1">
      <c r="C719" s="9"/>
    </row>
    <row r="720" spans="3:3" ht="15.75" customHeight="1">
      <c r="C720" s="9"/>
    </row>
    <row r="721" spans="3:3" ht="15.75" customHeight="1">
      <c r="C721" s="9"/>
    </row>
    <row r="722" spans="3:3" ht="15.75" customHeight="1">
      <c r="C722" s="9"/>
    </row>
    <row r="723" spans="3:3" ht="15.75" customHeight="1">
      <c r="C723" s="9"/>
    </row>
    <row r="724" spans="3:3" ht="15.75" customHeight="1">
      <c r="C724" s="9"/>
    </row>
    <row r="725" spans="3:3" ht="15.75" customHeight="1">
      <c r="C725" s="9"/>
    </row>
    <row r="726" spans="3:3" ht="15.75" customHeight="1">
      <c r="C726" s="9"/>
    </row>
    <row r="727" spans="3:3" ht="15.75" customHeight="1">
      <c r="C727" s="9"/>
    </row>
    <row r="728" spans="3:3" ht="15.75" customHeight="1">
      <c r="C728" s="9"/>
    </row>
    <row r="729" spans="3:3" ht="15.75" customHeight="1">
      <c r="C729" s="9"/>
    </row>
    <row r="730" spans="3:3" ht="15.75" customHeight="1">
      <c r="C730" s="9"/>
    </row>
    <row r="731" spans="3:3" ht="15.75" customHeight="1">
      <c r="C731" s="9"/>
    </row>
    <row r="732" spans="3:3" ht="15.75" customHeight="1">
      <c r="C732" s="9"/>
    </row>
    <row r="733" spans="3:3" ht="15.75" customHeight="1">
      <c r="C733" s="9"/>
    </row>
    <row r="734" spans="3:3" ht="15.75" customHeight="1">
      <c r="C734" s="9"/>
    </row>
    <row r="735" spans="3:3" ht="15.75" customHeight="1">
      <c r="C735" s="9"/>
    </row>
    <row r="736" spans="3:3" ht="15.75" customHeight="1">
      <c r="C736" s="9"/>
    </row>
    <row r="737" spans="3:3" ht="15.75" customHeight="1">
      <c r="C737" s="9"/>
    </row>
    <row r="738" spans="3:3" ht="15.75" customHeight="1">
      <c r="C738" s="9"/>
    </row>
    <row r="739" spans="3:3" ht="15.75" customHeight="1">
      <c r="C739" s="9"/>
    </row>
    <row r="740" spans="3:3" ht="15.75" customHeight="1">
      <c r="C740" s="9"/>
    </row>
    <row r="741" spans="3:3" ht="15.75" customHeight="1">
      <c r="C741" s="9"/>
    </row>
    <row r="742" spans="3:3" ht="15.75" customHeight="1">
      <c r="C742" s="9"/>
    </row>
    <row r="743" spans="3:3" ht="15.75" customHeight="1">
      <c r="C743" s="9"/>
    </row>
    <row r="744" spans="3:3" ht="15.75" customHeight="1">
      <c r="C744" s="9"/>
    </row>
    <row r="745" spans="3:3" ht="15.75" customHeight="1">
      <c r="C745" s="9"/>
    </row>
    <row r="746" spans="3:3" ht="15.75" customHeight="1">
      <c r="C746" s="9"/>
    </row>
    <row r="747" spans="3:3" ht="15.75" customHeight="1">
      <c r="C747" s="9"/>
    </row>
    <row r="748" spans="3:3" ht="15.75" customHeight="1">
      <c r="C748" s="9"/>
    </row>
    <row r="749" spans="3:3" ht="15.75" customHeight="1">
      <c r="C749" s="9"/>
    </row>
    <row r="750" spans="3:3" ht="15.75" customHeight="1">
      <c r="C750" s="9"/>
    </row>
    <row r="751" spans="3:3" ht="15.75" customHeight="1">
      <c r="C751" s="9"/>
    </row>
    <row r="752" spans="3:3" ht="15.75" customHeight="1">
      <c r="C752" s="9"/>
    </row>
    <row r="753" spans="3:3" ht="15.75" customHeight="1">
      <c r="C753" s="9"/>
    </row>
    <row r="754" spans="3:3" ht="15.75" customHeight="1">
      <c r="C754" s="9"/>
    </row>
    <row r="755" spans="3:3" ht="15.75" customHeight="1">
      <c r="C755" s="9"/>
    </row>
    <row r="756" spans="3:3" ht="15.75" customHeight="1">
      <c r="C756" s="9"/>
    </row>
    <row r="757" spans="3:3" ht="15.75" customHeight="1">
      <c r="C757" s="9"/>
    </row>
    <row r="758" spans="3:3" ht="15.75" customHeight="1">
      <c r="C758" s="9"/>
    </row>
    <row r="759" spans="3:3" ht="15.75" customHeight="1">
      <c r="C759" s="9"/>
    </row>
    <row r="760" spans="3:3" ht="15.75" customHeight="1">
      <c r="C760" s="9"/>
    </row>
    <row r="761" spans="3:3" ht="15.75" customHeight="1">
      <c r="C761" s="9"/>
    </row>
    <row r="762" spans="3:3" ht="15.75" customHeight="1">
      <c r="C762" s="9"/>
    </row>
    <row r="763" spans="3:3" ht="15.75" customHeight="1">
      <c r="C763" s="9"/>
    </row>
    <row r="764" spans="3:3" ht="15.75" customHeight="1">
      <c r="C764" s="9"/>
    </row>
    <row r="765" spans="3:3" ht="15.75" customHeight="1">
      <c r="C765" s="9"/>
    </row>
    <row r="766" spans="3:3" ht="15.75" customHeight="1">
      <c r="C766" s="9"/>
    </row>
    <row r="767" spans="3:3" ht="15.75" customHeight="1">
      <c r="C767" s="9"/>
    </row>
    <row r="768" spans="3:3" ht="15.75" customHeight="1">
      <c r="C768" s="9"/>
    </row>
    <row r="769" spans="3:3" ht="15.75" customHeight="1">
      <c r="C769" s="9"/>
    </row>
    <row r="770" spans="3:3" ht="15.75" customHeight="1">
      <c r="C770" s="9"/>
    </row>
    <row r="771" spans="3:3" ht="15.75" customHeight="1">
      <c r="C771" s="9"/>
    </row>
    <row r="772" spans="3:3" ht="15.75" customHeight="1">
      <c r="C772" s="9"/>
    </row>
    <row r="773" spans="3:3" ht="15.75" customHeight="1">
      <c r="C773" s="9"/>
    </row>
    <row r="774" spans="3:3" ht="15.75" customHeight="1">
      <c r="C774" s="9"/>
    </row>
    <row r="775" spans="3:3" ht="15.75" customHeight="1">
      <c r="C775" s="9"/>
    </row>
    <row r="776" spans="3:3" ht="15.75" customHeight="1">
      <c r="C776" s="9"/>
    </row>
    <row r="777" spans="3:3" ht="15.75" customHeight="1">
      <c r="C777" s="9"/>
    </row>
    <row r="778" spans="3:3" ht="15.75" customHeight="1">
      <c r="C778" s="9"/>
    </row>
    <row r="779" spans="3:3" ht="15.75" customHeight="1">
      <c r="C779" s="9"/>
    </row>
    <row r="780" spans="3:3" ht="15.75" customHeight="1">
      <c r="C780" s="9"/>
    </row>
    <row r="781" spans="3:3" ht="15.75" customHeight="1">
      <c r="C781" s="9"/>
    </row>
    <row r="782" spans="3:3" ht="15.75" customHeight="1">
      <c r="C782" s="9"/>
    </row>
    <row r="783" spans="3:3" ht="15.75" customHeight="1">
      <c r="C783" s="9"/>
    </row>
    <row r="784" spans="3:3" ht="15.75" customHeight="1">
      <c r="C784" s="9"/>
    </row>
    <row r="785" spans="3:3" ht="15.75" customHeight="1">
      <c r="C785" s="9"/>
    </row>
    <row r="786" spans="3:3" ht="15.75" customHeight="1">
      <c r="C786" s="9"/>
    </row>
    <row r="787" spans="3:3" ht="15.75" customHeight="1">
      <c r="C787" s="9"/>
    </row>
    <row r="788" spans="3:3" ht="15.75" customHeight="1">
      <c r="C788" s="9"/>
    </row>
    <row r="789" spans="3:3" ht="15.75" customHeight="1">
      <c r="C789" s="9"/>
    </row>
    <row r="790" spans="3:3" ht="15.75" customHeight="1">
      <c r="C790" s="9"/>
    </row>
    <row r="791" spans="3:3" ht="15.75" customHeight="1">
      <c r="C791" s="9"/>
    </row>
    <row r="792" spans="3:3" ht="15.75" customHeight="1">
      <c r="C792" s="9"/>
    </row>
    <row r="793" spans="3:3" ht="15.75" customHeight="1">
      <c r="C793" s="9"/>
    </row>
    <row r="794" spans="3:3" ht="15.75" customHeight="1">
      <c r="C794" s="9"/>
    </row>
    <row r="795" spans="3:3" ht="15.75" customHeight="1">
      <c r="C795" s="9"/>
    </row>
    <row r="796" spans="3:3" ht="15.75" customHeight="1">
      <c r="C796" s="9"/>
    </row>
    <row r="797" spans="3:3" ht="15.75" customHeight="1">
      <c r="C797" s="9"/>
    </row>
    <row r="798" spans="3:3" ht="15.75" customHeight="1">
      <c r="C798" s="9"/>
    </row>
    <row r="799" spans="3:3" ht="15.75" customHeight="1">
      <c r="C799" s="9"/>
    </row>
    <row r="800" spans="3:3" ht="15.75" customHeight="1">
      <c r="C800" s="9"/>
    </row>
    <row r="801" spans="3:3" ht="15.75" customHeight="1">
      <c r="C801" s="9"/>
    </row>
    <row r="802" spans="3:3" ht="15.75" customHeight="1">
      <c r="C802" s="9"/>
    </row>
    <row r="803" spans="3:3" ht="15.75" customHeight="1">
      <c r="C803" s="9"/>
    </row>
    <row r="804" spans="3:3" ht="15.75" customHeight="1">
      <c r="C804" s="9"/>
    </row>
    <row r="805" spans="3:3" ht="15.75" customHeight="1">
      <c r="C805" s="9"/>
    </row>
    <row r="806" spans="3:3" ht="15.75" customHeight="1">
      <c r="C806" s="9"/>
    </row>
    <row r="807" spans="3:3" ht="15.75" customHeight="1">
      <c r="C807" s="9"/>
    </row>
    <row r="808" spans="3:3" ht="15.75" customHeight="1">
      <c r="C808" s="9"/>
    </row>
    <row r="809" spans="3:3" ht="15.75" customHeight="1">
      <c r="C809" s="9"/>
    </row>
    <row r="810" spans="3:3" ht="15.75" customHeight="1">
      <c r="C810" s="9"/>
    </row>
    <row r="811" spans="3:3" ht="15.75" customHeight="1">
      <c r="C811" s="9"/>
    </row>
    <row r="812" spans="3:3" ht="15.75" customHeight="1">
      <c r="C812" s="9"/>
    </row>
    <row r="813" spans="3:3" ht="15.75" customHeight="1">
      <c r="C813" s="9"/>
    </row>
    <row r="814" spans="3:3" ht="15.75" customHeight="1">
      <c r="C814" s="9"/>
    </row>
    <row r="815" spans="3:3" ht="15.75" customHeight="1">
      <c r="C815" s="9"/>
    </row>
    <row r="816" spans="3:3" ht="15.75" customHeight="1">
      <c r="C816" s="9"/>
    </row>
    <row r="817" spans="3:3" ht="15.75" customHeight="1">
      <c r="C817" s="9"/>
    </row>
    <row r="818" spans="3:3" ht="15.75" customHeight="1">
      <c r="C818" s="9"/>
    </row>
    <row r="819" spans="3:3" ht="15.75" customHeight="1">
      <c r="C819" s="9"/>
    </row>
    <row r="820" spans="3:3" ht="15.75" customHeight="1">
      <c r="C820" s="9"/>
    </row>
    <row r="821" spans="3:3" ht="15.75" customHeight="1">
      <c r="C821" s="9"/>
    </row>
    <row r="822" spans="3:3" ht="15.75" customHeight="1">
      <c r="C822" s="9"/>
    </row>
    <row r="823" spans="3:3" ht="15.75" customHeight="1">
      <c r="C823" s="9"/>
    </row>
    <row r="824" spans="3:3" ht="15.75" customHeight="1">
      <c r="C824" s="9"/>
    </row>
    <row r="825" spans="3:3" ht="15.75" customHeight="1">
      <c r="C825" s="9"/>
    </row>
    <row r="826" spans="3:3" ht="15.75" customHeight="1">
      <c r="C826" s="9"/>
    </row>
    <row r="827" spans="3:3" ht="15.75" customHeight="1">
      <c r="C827" s="9"/>
    </row>
    <row r="828" spans="3:3" ht="15.75" customHeight="1">
      <c r="C828" s="9"/>
    </row>
    <row r="829" spans="3:3" ht="15.75" customHeight="1">
      <c r="C829" s="9"/>
    </row>
    <row r="830" spans="3:3" ht="15.75" customHeight="1">
      <c r="C830" s="9"/>
    </row>
    <row r="831" spans="3:3" ht="15.75" customHeight="1">
      <c r="C831" s="9"/>
    </row>
    <row r="832" spans="3:3" ht="15.75" customHeight="1">
      <c r="C832" s="9"/>
    </row>
    <row r="833" spans="3:3" ht="15.75" customHeight="1">
      <c r="C833" s="9"/>
    </row>
    <row r="834" spans="3:3" ht="15.75" customHeight="1">
      <c r="C834" s="9"/>
    </row>
    <row r="835" spans="3:3" ht="15.75" customHeight="1">
      <c r="C835" s="9"/>
    </row>
    <row r="836" spans="3:3" ht="15.75" customHeight="1">
      <c r="C836" s="9"/>
    </row>
    <row r="837" spans="3:3" ht="15.75" customHeight="1">
      <c r="C837" s="9"/>
    </row>
    <row r="838" spans="3:3" ht="15.75" customHeight="1">
      <c r="C838" s="9"/>
    </row>
    <row r="839" spans="3:3" ht="15.75" customHeight="1">
      <c r="C839" s="9"/>
    </row>
    <row r="840" spans="3:3" ht="15.75" customHeight="1">
      <c r="C840" s="9"/>
    </row>
    <row r="841" spans="3:3" ht="15.75" customHeight="1">
      <c r="C841" s="9"/>
    </row>
    <row r="842" spans="3:3" ht="15.75" customHeight="1">
      <c r="C842" s="9"/>
    </row>
    <row r="843" spans="3:3" ht="15.75" customHeight="1">
      <c r="C843" s="9"/>
    </row>
    <row r="844" spans="3:3" ht="15.75" customHeight="1">
      <c r="C844" s="9"/>
    </row>
    <row r="845" spans="3:3" ht="15.75" customHeight="1">
      <c r="C845" s="9"/>
    </row>
    <row r="846" spans="3:3" ht="15.75" customHeight="1">
      <c r="C846" s="9"/>
    </row>
    <row r="847" spans="3:3" ht="15.75" customHeight="1">
      <c r="C847" s="9"/>
    </row>
    <row r="848" spans="3:3" ht="15.75" customHeight="1">
      <c r="C848" s="9"/>
    </row>
    <row r="849" spans="3:3" ht="15.75" customHeight="1">
      <c r="C849" s="9"/>
    </row>
    <row r="850" spans="3:3" ht="15.75" customHeight="1">
      <c r="C850" s="9"/>
    </row>
    <row r="851" spans="3:3" ht="15.75" customHeight="1">
      <c r="C851" s="9"/>
    </row>
    <row r="852" spans="3:3" ht="15.75" customHeight="1">
      <c r="C852" s="9"/>
    </row>
    <row r="853" spans="3:3" ht="15.75" customHeight="1">
      <c r="C853" s="9"/>
    </row>
    <row r="854" spans="3:3" ht="15.75" customHeight="1">
      <c r="C854" s="9"/>
    </row>
    <row r="855" spans="3:3" ht="15.75" customHeight="1">
      <c r="C855" s="9"/>
    </row>
    <row r="856" spans="3:3" ht="15.75" customHeight="1">
      <c r="C856" s="9"/>
    </row>
    <row r="857" spans="3:3" ht="15.75" customHeight="1">
      <c r="C857" s="9"/>
    </row>
    <row r="858" spans="3:3" ht="15.75" customHeight="1">
      <c r="C858" s="9"/>
    </row>
    <row r="859" spans="3:3" ht="15.75" customHeight="1">
      <c r="C859" s="9"/>
    </row>
    <row r="860" spans="3:3" ht="15.75" customHeight="1">
      <c r="C860" s="9"/>
    </row>
    <row r="861" spans="3:3" ht="15.75" customHeight="1">
      <c r="C861" s="9"/>
    </row>
    <row r="862" spans="3:3" ht="15.75" customHeight="1">
      <c r="C862" s="9"/>
    </row>
    <row r="863" spans="3:3" ht="15.75" customHeight="1">
      <c r="C863" s="9"/>
    </row>
    <row r="864" spans="3:3" ht="15.75" customHeight="1">
      <c r="C864" s="9"/>
    </row>
    <row r="865" spans="3:3" ht="15.75" customHeight="1">
      <c r="C865" s="9"/>
    </row>
    <row r="866" spans="3:3" ht="15.75" customHeight="1">
      <c r="C866" s="9"/>
    </row>
    <row r="867" spans="3:3" ht="15.75" customHeight="1">
      <c r="C867" s="9"/>
    </row>
    <row r="868" spans="3:3" ht="15.75" customHeight="1">
      <c r="C868" s="9"/>
    </row>
    <row r="869" spans="3:3" ht="15.75" customHeight="1">
      <c r="C869" s="9"/>
    </row>
    <row r="870" spans="3:3" ht="15.75" customHeight="1">
      <c r="C870" s="9"/>
    </row>
    <row r="871" spans="3:3" ht="15.75" customHeight="1">
      <c r="C871" s="9"/>
    </row>
    <row r="872" spans="3:3" ht="15.75" customHeight="1">
      <c r="C872" s="9"/>
    </row>
    <row r="873" spans="3:3" ht="15.75" customHeight="1">
      <c r="C873" s="9"/>
    </row>
    <row r="874" spans="3:3" ht="15.75" customHeight="1">
      <c r="C874" s="9"/>
    </row>
    <row r="875" spans="3:3" ht="15.75" customHeight="1">
      <c r="C875" s="9"/>
    </row>
    <row r="876" spans="3:3" ht="15.75" customHeight="1">
      <c r="C876" s="9"/>
    </row>
    <row r="877" spans="3:3" ht="15.75" customHeight="1">
      <c r="C877" s="9"/>
    </row>
    <row r="878" spans="3:3" ht="15.75" customHeight="1">
      <c r="C878" s="9"/>
    </row>
    <row r="879" spans="3:3" ht="15.75" customHeight="1">
      <c r="C879" s="9"/>
    </row>
    <row r="880" spans="3:3" ht="15.75" customHeight="1">
      <c r="C880" s="9"/>
    </row>
    <row r="881" spans="3:3" ht="15.75" customHeight="1">
      <c r="C881" s="9"/>
    </row>
    <row r="882" spans="3:3" ht="15.75" customHeight="1">
      <c r="C882" s="9"/>
    </row>
    <row r="883" spans="3:3" ht="15.75" customHeight="1">
      <c r="C883" s="9"/>
    </row>
    <row r="884" spans="3:3" ht="15.75" customHeight="1">
      <c r="C884" s="9"/>
    </row>
    <row r="885" spans="3:3" ht="15.75" customHeight="1">
      <c r="C885" s="9"/>
    </row>
    <row r="886" spans="3:3" ht="15.75" customHeight="1">
      <c r="C886" s="9"/>
    </row>
    <row r="887" spans="3:3" ht="15.75" customHeight="1">
      <c r="C887" s="9"/>
    </row>
    <row r="888" spans="3:3" ht="15.75" customHeight="1">
      <c r="C888" s="9"/>
    </row>
    <row r="889" spans="3:3" ht="15.75" customHeight="1">
      <c r="C889" s="9"/>
    </row>
    <row r="890" spans="3:3" ht="15.75" customHeight="1">
      <c r="C890" s="9"/>
    </row>
    <row r="891" spans="3:3" ht="15.75" customHeight="1">
      <c r="C891" s="9"/>
    </row>
    <row r="892" spans="3:3" ht="15.75" customHeight="1">
      <c r="C892" s="9"/>
    </row>
    <row r="893" spans="3:3" ht="15.75" customHeight="1">
      <c r="C893" s="9"/>
    </row>
    <row r="894" spans="3:3" ht="15.75" customHeight="1">
      <c r="C894" s="9"/>
    </row>
    <row r="895" spans="3:3" ht="15.75" customHeight="1">
      <c r="C895" s="9"/>
    </row>
    <row r="896" spans="3:3" ht="15.75" customHeight="1">
      <c r="C896" s="9"/>
    </row>
    <row r="897" spans="3:3" ht="15.75" customHeight="1">
      <c r="C897" s="9"/>
    </row>
    <row r="898" spans="3:3" ht="15.75" customHeight="1">
      <c r="C898" s="9"/>
    </row>
    <row r="899" spans="3:3" ht="15.75" customHeight="1">
      <c r="C899" s="9"/>
    </row>
    <row r="900" spans="3:3" ht="15.75" customHeight="1">
      <c r="C900" s="9"/>
    </row>
    <row r="901" spans="3:3" ht="15.75" customHeight="1">
      <c r="C901" s="9"/>
    </row>
    <row r="902" spans="3:3" ht="15.75" customHeight="1">
      <c r="C902" s="9"/>
    </row>
    <row r="903" spans="3:3" ht="15.75" customHeight="1">
      <c r="C903" s="9"/>
    </row>
    <row r="904" spans="3:3" ht="15.75" customHeight="1">
      <c r="C904" s="9"/>
    </row>
    <row r="905" spans="3:3" ht="15.75" customHeight="1">
      <c r="C905" s="9"/>
    </row>
    <row r="906" spans="3:3" ht="15.75" customHeight="1">
      <c r="C906" s="9"/>
    </row>
    <row r="907" spans="3:3" ht="15.75" customHeight="1">
      <c r="C907" s="9"/>
    </row>
    <row r="908" spans="3:3" ht="15.75" customHeight="1">
      <c r="C908" s="9"/>
    </row>
    <row r="909" spans="3:3" ht="15.75" customHeight="1">
      <c r="C909" s="9"/>
    </row>
    <row r="910" spans="3:3" ht="15.75" customHeight="1">
      <c r="C910" s="9"/>
    </row>
    <row r="911" spans="3:3" ht="15.75" customHeight="1">
      <c r="C911" s="9"/>
    </row>
    <row r="912" spans="3:3" ht="15.75" customHeight="1">
      <c r="C912" s="9"/>
    </row>
    <row r="913" spans="3:3" ht="15.75" customHeight="1">
      <c r="C913" s="9"/>
    </row>
    <row r="914" spans="3:3" ht="15.75" customHeight="1">
      <c r="C914" s="9"/>
    </row>
    <row r="915" spans="3:3" ht="15.75" customHeight="1">
      <c r="C915" s="9"/>
    </row>
    <row r="916" spans="3:3" ht="15.75" customHeight="1">
      <c r="C916" s="9"/>
    </row>
    <row r="917" spans="3:3" ht="15.75" customHeight="1">
      <c r="C917" s="9"/>
    </row>
    <row r="918" spans="3:3" ht="15.75" customHeight="1">
      <c r="C918" s="9"/>
    </row>
    <row r="919" spans="3:3" ht="15.75" customHeight="1">
      <c r="C919" s="9"/>
    </row>
    <row r="920" spans="3:3" ht="15.75" customHeight="1">
      <c r="C920" s="9"/>
    </row>
    <row r="921" spans="3:3" ht="15.75" customHeight="1">
      <c r="C921" s="9"/>
    </row>
    <row r="922" spans="3:3" ht="15.75" customHeight="1">
      <c r="C922" s="9"/>
    </row>
    <row r="923" spans="3:3" ht="15.75" customHeight="1">
      <c r="C923" s="9"/>
    </row>
    <row r="924" spans="3:3" ht="15.75" customHeight="1">
      <c r="C924" s="9"/>
    </row>
    <row r="925" spans="3:3" ht="15.75" customHeight="1">
      <c r="C925" s="9"/>
    </row>
    <row r="926" spans="3:3" ht="15.75" customHeight="1">
      <c r="C926" s="9"/>
    </row>
    <row r="927" spans="3:3" ht="15.75" customHeight="1">
      <c r="C927" s="9"/>
    </row>
    <row r="928" spans="3:3" ht="15.75" customHeight="1">
      <c r="C928" s="9"/>
    </row>
    <row r="929" spans="3:3" ht="15.75" customHeight="1">
      <c r="C929" s="9"/>
    </row>
    <row r="930" spans="3:3" ht="15.75" customHeight="1">
      <c r="C930" s="9"/>
    </row>
    <row r="931" spans="3:3" ht="15.75" customHeight="1">
      <c r="C931" s="9"/>
    </row>
    <row r="932" spans="3:3" ht="15.75" customHeight="1">
      <c r="C932" s="9"/>
    </row>
    <row r="933" spans="3:3" ht="15.75" customHeight="1">
      <c r="C933" s="9"/>
    </row>
    <row r="934" spans="3:3" ht="15.75" customHeight="1">
      <c r="C934" s="9"/>
    </row>
    <row r="935" spans="3:3" ht="15.75" customHeight="1">
      <c r="C935" s="9"/>
    </row>
    <row r="936" spans="3:3" ht="15.75" customHeight="1">
      <c r="C936" s="9"/>
    </row>
    <row r="937" spans="3:3" ht="15.75" customHeight="1">
      <c r="C937" s="9"/>
    </row>
    <row r="938" spans="3:3" ht="15.75" customHeight="1">
      <c r="C938" s="9"/>
    </row>
    <row r="939" spans="3:3" ht="15.75" customHeight="1">
      <c r="C939" s="9"/>
    </row>
    <row r="940" spans="3:3" ht="15.75" customHeight="1">
      <c r="C940" s="9"/>
    </row>
    <row r="941" spans="3:3" ht="15.75" customHeight="1">
      <c r="C941" s="9"/>
    </row>
    <row r="942" spans="3:3" ht="15.75" customHeight="1">
      <c r="C942" s="9"/>
    </row>
    <row r="943" spans="3:3" ht="15.75" customHeight="1">
      <c r="C943" s="9"/>
    </row>
    <row r="944" spans="3:3" ht="15.75" customHeight="1">
      <c r="C944" s="9"/>
    </row>
    <row r="945" spans="3:3" ht="15.75" customHeight="1">
      <c r="C945" s="9"/>
    </row>
    <row r="946" spans="3:3" ht="15.75" customHeight="1">
      <c r="C946" s="9"/>
    </row>
    <row r="947" spans="3:3" ht="15.75" customHeight="1">
      <c r="C947" s="9"/>
    </row>
    <row r="948" spans="3:3" ht="15.75" customHeight="1">
      <c r="C948" s="9"/>
    </row>
    <row r="949" spans="3:3" ht="15.75" customHeight="1">
      <c r="C949" s="9"/>
    </row>
    <row r="950" spans="3:3" ht="15.75" customHeight="1">
      <c r="C950" s="9"/>
    </row>
    <row r="951" spans="3:3" ht="15.75" customHeight="1">
      <c r="C951" s="9"/>
    </row>
    <row r="952" spans="3:3" ht="15.75" customHeight="1">
      <c r="C952" s="9"/>
    </row>
    <row r="953" spans="3:3" ht="15.75" customHeight="1">
      <c r="C953" s="9"/>
    </row>
    <row r="954" spans="3:3" ht="15.75" customHeight="1">
      <c r="C954" s="9"/>
    </row>
    <row r="955" spans="3:3" ht="15.75" customHeight="1">
      <c r="C955" s="9"/>
    </row>
    <row r="956" spans="3:3" ht="15.75" customHeight="1">
      <c r="C956" s="9"/>
    </row>
    <row r="957" spans="3:3" ht="15.75" customHeight="1">
      <c r="C957" s="9"/>
    </row>
    <row r="958" spans="3:3" ht="15.75" customHeight="1">
      <c r="C958" s="9"/>
    </row>
    <row r="959" spans="3:3" ht="15.75" customHeight="1">
      <c r="C959" s="9"/>
    </row>
    <row r="960" spans="3:3" ht="15.75" customHeight="1">
      <c r="C960" s="9"/>
    </row>
    <row r="961" spans="3:3" ht="15.75" customHeight="1">
      <c r="C961" s="9"/>
    </row>
    <row r="962" spans="3:3" ht="15.75" customHeight="1">
      <c r="C962" s="9"/>
    </row>
    <row r="963" spans="3:3" ht="15.75" customHeight="1">
      <c r="C963" s="9"/>
    </row>
    <row r="964" spans="3:3" ht="15.75" customHeight="1">
      <c r="C964" s="9"/>
    </row>
    <row r="965" spans="3:3" ht="15.75" customHeight="1">
      <c r="C965" s="9"/>
    </row>
    <row r="966" spans="3:3" ht="15.75" customHeight="1">
      <c r="C966" s="9"/>
    </row>
    <row r="967" spans="3:3" ht="15.75" customHeight="1">
      <c r="C967" s="9"/>
    </row>
    <row r="968" spans="3:3" ht="15.75" customHeight="1">
      <c r="C968" s="9"/>
    </row>
    <row r="969" spans="3:3" ht="15.75" customHeight="1">
      <c r="C969" s="9"/>
    </row>
    <row r="970" spans="3:3" ht="15.75" customHeight="1">
      <c r="C970" s="9"/>
    </row>
    <row r="971" spans="3:3" ht="15.75" customHeight="1">
      <c r="C971" s="9"/>
    </row>
    <row r="972" spans="3:3" ht="15.75" customHeight="1">
      <c r="C972" s="9"/>
    </row>
    <row r="973" spans="3:3" ht="15.75" customHeight="1">
      <c r="C973" s="9"/>
    </row>
    <row r="974" spans="3:3" ht="15.75" customHeight="1">
      <c r="C974" s="9"/>
    </row>
    <row r="975" spans="3:3" ht="15.75" customHeight="1">
      <c r="C975" s="9"/>
    </row>
    <row r="976" spans="3:3" ht="15.75" customHeight="1">
      <c r="C976" s="9"/>
    </row>
    <row r="977" spans="3:3" ht="15.75" customHeight="1">
      <c r="C977" s="9"/>
    </row>
    <row r="978" spans="3:3" ht="15.75" customHeight="1">
      <c r="C978" s="9"/>
    </row>
    <row r="979" spans="3:3" ht="15.75" customHeight="1">
      <c r="C979" s="9"/>
    </row>
    <row r="980" spans="3:3" ht="15.75" customHeight="1">
      <c r="C980" s="9"/>
    </row>
    <row r="981" spans="3:3" ht="15.75" customHeight="1">
      <c r="C981" s="9"/>
    </row>
    <row r="982" spans="3:3" ht="15.75" customHeight="1">
      <c r="C982" s="9"/>
    </row>
    <row r="983" spans="3:3" ht="15.75" customHeight="1">
      <c r="C983" s="9"/>
    </row>
    <row r="984" spans="3:3" ht="15.75" customHeight="1">
      <c r="C984" s="9"/>
    </row>
    <row r="985" spans="3:3" ht="15.75" customHeight="1">
      <c r="C985" s="9"/>
    </row>
    <row r="986" spans="3:3" ht="15.75" customHeight="1">
      <c r="C986" s="9"/>
    </row>
    <row r="987" spans="3:3" ht="15.75" customHeight="1">
      <c r="C987" s="9"/>
    </row>
    <row r="988" spans="3:3" ht="15.75" customHeight="1">
      <c r="C988" s="9"/>
    </row>
    <row r="989" spans="3:3" ht="15.75" customHeight="1">
      <c r="C989" s="9"/>
    </row>
    <row r="990" spans="3:3" ht="15.75" customHeight="1">
      <c r="C990" s="9"/>
    </row>
    <row r="991" spans="3:3" ht="15.75" customHeight="1">
      <c r="C991" s="9"/>
    </row>
    <row r="992" spans="3:3" ht="15.75" customHeight="1">
      <c r="C992" s="9"/>
    </row>
    <row r="993" spans="3:3" ht="15.75" customHeight="1">
      <c r="C993" s="9"/>
    </row>
    <row r="994" spans="3:3" ht="15.75" customHeight="1">
      <c r="C994" s="9"/>
    </row>
    <row r="995" spans="3:3" ht="15.75" customHeight="1">
      <c r="C995" s="9"/>
    </row>
    <row r="996" spans="3:3" ht="15.75" customHeight="1">
      <c r="C996" s="9"/>
    </row>
    <row r="997" spans="3:3" ht="15.75" customHeight="1">
      <c r="C997" s="9"/>
    </row>
    <row r="998" spans="3:3" ht="15.75" customHeight="1">
      <c r="C998" s="9"/>
    </row>
    <row r="999" spans="3:3" ht="15.75" customHeight="1">
      <c r="C999" s="9"/>
    </row>
    <row r="1000" spans="3:3" ht="15.75" customHeight="1">
      <c r="C1000" s="9"/>
    </row>
  </sheetData>
  <pageMargins left="0.511811024" right="0.511811024" top="0.78740157499999996" bottom="0.78740157499999996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14.7109375" customWidth="1"/>
    <col min="2" max="2" width="27.5703125" customWidth="1"/>
    <col min="3" max="3" width="25.7109375" customWidth="1"/>
    <col min="4" max="4" width="22.140625" customWidth="1"/>
    <col min="5" max="26" width="8.7109375" customWidth="1"/>
  </cols>
  <sheetData>
    <row r="1" spans="1:26" ht="39.75" customHeight="1">
      <c r="A1" s="2"/>
      <c r="B1" s="115" t="s">
        <v>0</v>
      </c>
      <c r="C1" s="116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</row>
    <row r="4" spans="1:26" ht="21.75">
      <c r="A4" s="14" t="s">
        <v>1</v>
      </c>
      <c r="B4" s="15" t="s">
        <v>99</v>
      </c>
      <c r="C4" s="15" t="s">
        <v>100</v>
      </c>
      <c r="D4" s="16" t="s">
        <v>101</v>
      </c>
    </row>
    <row r="5" spans="1:26" ht="22.5" customHeight="1">
      <c r="A5" s="17" t="s">
        <v>102</v>
      </c>
      <c r="B5" s="18" t="s">
        <v>103</v>
      </c>
      <c r="C5" s="18" t="s">
        <v>104</v>
      </c>
      <c r="D5" s="19">
        <v>0.2</v>
      </c>
    </row>
    <row r="6" spans="1:26" ht="22.5" customHeight="1">
      <c r="A6" s="17" t="s">
        <v>105</v>
      </c>
      <c r="B6" s="18" t="s">
        <v>106</v>
      </c>
      <c r="C6" s="18" t="s">
        <v>107</v>
      </c>
      <c r="D6" s="19">
        <v>0.15</v>
      </c>
    </row>
    <row r="7" spans="1:26" ht="22.5" customHeight="1">
      <c r="A7" s="17" t="s">
        <v>108</v>
      </c>
      <c r="B7" s="18" t="s">
        <v>109</v>
      </c>
      <c r="C7" s="18" t="s">
        <v>110</v>
      </c>
      <c r="D7" s="19">
        <v>0.1</v>
      </c>
    </row>
    <row r="8" spans="1:26" ht="22.5" customHeight="1">
      <c r="A8" s="17" t="s">
        <v>111</v>
      </c>
      <c r="B8" s="18" t="s">
        <v>112</v>
      </c>
      <c r="C8" s="18" t="s">
        <v>113</v>
      </c>
      <c r="D8" s="19">
        <v>0.2</v>
      </c>
    </row>
    <row r="9" spans="1:26" ht="22.5" customHeight="1">
      <c r="A9" s="20" t="s">
        <v>114</v>
      </c>
      <c r="B9" s="21" t="s">
        <v>115</v>
      </c>
      <c r="C9" s="21" t="s">
        <v>116</v>
      </c>
      <c r="D9" s="22">
        <v>0.15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ageMargins left="0.511811024" right="0.511811024" top="0.78740157499999996" bottom="0.78740157499999996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3" workbookViewId="0">
      <selection activeCell="K5" sqref="K5:K86"/>
    </sheetView>
  </sheetViews>
  <sheetFormatPr defaultColWidth="14.42578125" defaultRowHeight="15" customHeight="1"/>
  <cols>
    <col min="1" max="1" width="8.85546875" hidden="1" customWidth="1"/>
    <col min="2" max="2" width="8.85546875" customWidth="1"/>
    <col min="3" max="4" width="11.5703125" customWidth="1"/>
    <col min="5" max="5" width="16.7109375" customWidth="1"/>
    <col min="6" max="6" width="10.140625" customWidth="1"/>
    <col min="7" max="7" width="18.7109375" customWidth="1"/>
    <col min="8" max="8" width="13.140625" customWidth="1"/>
    <col min="9" max="10" width="16" customWidth="1"/>
    <col min="11" max="12" width="17" customWidth="1"/>
    <col min="13" max="13" width="20.28515625" customWidth="1"/>
    <col min="14" max="14" width="17" customWidth="1"/>
    <col min="15" max="26" width="8.7109375" customWidth="1"/>
  </cols>
  <sheetData>
    <row r="1" spans="1:26" ht="39.75" customHeight="1">
      <c r="A1" s="2"/>
      <c r="B1" s="1"/>
      <c r="C1" s="3" t="s">
        <v>117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37.5">
      <c r="A4" s="23" t="s">
        <v>118</v>
      </c>
      <c r="B4" s="24" t="s">
        <v>119</v>
      </c>
      <c r="C4" s="24" t="s">
        <v>120</v>
      </c>
      <c r="D4" s="24" t="s">
        <v>1</v>
      </c>
      <c r="E4" s="24" t="s">
        <v>4</v>
      </c>
      <c r="F4" s="24" t="s">
        <v>121</v>
      </c>
      <c r="G4" s="24" t="s">
        <v>6</v>
      </c>
      <c r="H4" s="24" t="s">
        <v>122</v>
      </c>
      <c r="I4" s="25" t="s">
        <v>123</v>
      </c>
      <c r="J4" s="25" t="s">
        <v>124</v>
      </c>
      <c r="K4" s="25" t="s">
        <v>125</v>
      </c>
      <c r="L4" s="24" t="s">
        <v>126</v>
      </c>
      <c r="M4" s="26" t="s">
        <v>127</v>
      </c>
      <c r="N4" s="24" t="s">
        <v>99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8">
        <f>MONTH(Vendas!$C5)</f>
        <v>1</v>
      </c>
      <c r="B5" s="28" t="str">
        <f>PROPER(TEXT(DATE(,Vendas!$A5,1),"Mmm"))</f>
        <v>Jan</v>
      </c>
      <c r="C5" s="29">
        <v>44931</v>
      </c>
      <c r="D5" s="28" t="s">
        <v>21</v>
      </c>
      <c r="E5" s="28" t="str">
        <f>_xlfn.XLOOKUP(Vendas!$D5,Produtos!$B$7:$B$66,Produtos!$E$7:$E$66)</f>
        <v>Acessórios</v>
      </c>
      <c r="F5" s="9">
        <v>1</v>
      </c>
      <c r="G5" s="30">
        <f>VLOOKUP(Vendas!$D5,Produtos!$B$6:$G$66,6,0)</f>
        <v>39.9</v>
      </c>
      <c r="H5" s="9">
        <f>_xlfn.XMATCH(Vendas!$E5,Desc_Categorias,0)</f>
        <v>2</v>
      </c>
      <c r="I5" s="31">
        <f>VLOOKUP(Vendas!$F5,Desc_TabelaToda,Vendas!$H5,TRUE)</f>
        <v>0</v>
      </c>
      <c r="J5" s="31">
        <f>INDEX(Desc_TabelaToda,MATCH(Vendas!$F5,Desc_Quantidades,1),MATCH(LOOKUP(Vendas!$D5,Produtos!$B$6:$B$66,Produtos!$E$6:$E$66),Desc_Categorias,0))</f>
        <v>0</v>
      </c>
      <c r="K5" s="31">
        <f>_xlfn.XLOOKUP(Vendas!$N5,Vendedores!$A$5:$A$9,Vendedores!$D$5:$D$9)</f>
        <v>0.15</v>
      </c>
      <c r="L5" s="31">
        <f>IF(Vendas!$J5&lt;=Vendas!$K5,Vendas!$J5,Vendas!$K5)</f>
        <v>0</v>
      </c>
      <c r="M5" s="12">
        <f>Vendas!$G5*Vendas!$F5</f>
        <v>39.9</v>
      </c>
      <c r="N5" s="9" t="s">
        <v>105</v>
      </c>
    </row>
    <row r="6" spans="1:26">
      <c r="A6" s="28">
        <f>MONTH(Vendas!$C6)</f>
        <v>1</v>
      </c>
      <c r="B6" s="28" t="str">
        <f>PROPER(TEXT(DATE(,Vendas!$A6,1),"Mmm"))</f>
        <v>Jan</v>
      </c>
      <c r="C6" s="29">
        <v>44932</v>
      </c>
      <c r="D6" s="28" t="s">
        <v>19</v>
      </c>
      <c r="E6" s="28" t="str">
        <f>_xlfn.XLOOKUP(Vendas!$D6,Produtos!$B$7:$B$66,Produtos!$E$7:$E$66)</f>
        <v>Acessórios</v>
      </c>
      <c r="F6" s="9">
        <v>1</v>
      </c>
      <c r="G6" s="30">
        <f>VLOOKUP(Vendas!$D6,Produtos!$B$6:$G$66,6,0)</f>
        <v>259.89999999999998</v>
      </c>
      <c r="H6" s="9">
        <f>_xlfn.XMATCH(Vendas!$E6,Desc_Categorias,0)</f>
        <v>2</v>
      </c>
      <c r="I6" s="31">
        <f>VLOOKUP(Vendas!$F6,Desc_TabelaToda,Vendas!$H6,TRUE)</f>
        <v>0</v>
      </c>
      <c r="J6" s="31">
        <f>INDEX(Desc_TabelaToda,MATCH(Vendas!$F6,Desc_Quantidades,1),MATCH(LOOKUP(Vendas!$D6,Produtos!$B$6:$B$66,Produtos!$E$6:$E$66),Desc_Categorias,0))</f>
        <v>0</v>
      </c>
      <c r="K6" s="31">
        <f>_xlfn.XLOOKUP(Vendas!$N6,Vendedores!$A$5:$A$9,Vendedores!$D$5:$D$9)</f>
        <v>0.15</v>
      </c>
      <c r="L6" s="31">
        <f>IF(Vendas!$J6&lt;=Vendas!$K6,Vendas!$J6,Vendas!$K6)</f>
        <v>0</v>
      </c>
      <c r="M6" s="12">
        <f>Vendas!$G6*Vendas!$F6</f>
        <v>259.89999999999998</v>
      </c>
      <c r="N6" s="9" t="s">
        <v>105</v>
      </c>
    </row>
    <row r="7" spans="1:26">
      <c r="A7" s="28">
        <f>MONTH(Vendas!$C7)</f>
        <v>1</v>
      </c>
      <c r="B7" s="28" t="str">
        <f>PROPER(TEXT(DATE(,Vendas!$A7,1),"Mmm"))</f>
        <v>Jan</v>
      </c>
      <c r="C7" s="29">
        <v>44933</v>
      </c>
      <c r="D7" s="28" t="s">
        <v>86</v>
      </c>
      <c r="E7" s="28" t="str">
        <f>_xlfn.XLOOKUP(Vendas!$D7,Produtos!$B$7:$B$66,Produtos!$E$7:$E$66)</f>
        <v>Vestuário</v>
      </c>
      <c r="F7" s="9">
        <v>2</v>
      </c>
      <c r="G7" s="30">
        <f>VLOOKUP(Vendas!$D7,Produtos!$B$6:$G$66,6,0)</f>
        <v>32.9</v>
      </c>
      <c r="H7" s="9">
        <f>_xlfn.XMATCH(Vendas!$E7,Desc_Categorias,0)</f>
        <v>3</v>
      </c>
      <c r="I7" s="31">
        <f>VLOOKUP(Vendas!$F7,Desc_TabelaToda,Vendas!$H7,TRUE)</f>
        <v>0.15</v>
      </c>
      <c r="J7" s="31">
        <f>INDEX(Desc_TabelaToda,MATCH(Vendas!$F7,Desc_Quantidades,1),MATCH(LOOKUP(Vendas!$D7,Produtos!$B$6:$B$66,Produtos!$E$6:$E$66),Desc_Categorias,0))</f>
        <v>0.15</v>
      </c>
      <c r="K7" s="31">
        <f>_xlfn.XLOOKUP(Vendas!$N7,Vendedores!$A$5:$A$9,Vendedores!$D$5:$D$9)</f>
        <v>0.2</v>
      </c>
      <c r="L7" s="31">
        <f>IF(Vendas!$J7&lt;=Vendas!$K7,Vendas!$J7,Vendas!$K7)</f>
        <v>0.15</v>
      </c>
      <c r="M7" s="12">
        <f>Vendas!$G7*Vendas!$F7</f>
        <v>65.8</v>
      </c>
      <c r="N7" s="9" t="s">
        <v>102</v>
      </c>
    </row>
    <row r="8" spans="1:26">
      <c r="A8" s="28">
        <f>MONTH(Vendas!$C8)</f>
        <v>1</v>
      </c>
      <c r="B8" s="28" t="str">
        <f>PROPER(TEXT(DATE(,Vendas!$A8,1),"Mmm"))</f>
        <v>Jan</v>
      </c>
      <c r="C8" s="29">
        <v>44938</v>
      </c>
      <c r="D8" s="28" t="s">
        <v>29</v>
      </c>
      <c r="E8" s="28" t="str">
        <f>_xlfn.XLOOKUP(Vendas!$D8,Produtos!$B$7:$B$66,Produtos!$E$7:$E$66)</f>
        <v>Vestuário</v>
      </c>
      <c r="F8" s="9">
        <v>1</v>
      </c>
      <c r="G8" s="30">
        <f>VLOOKUP(Vendas!$D8,Produtos!$B$6:$G$66,6,0)</f>
        <v>46.9</v>
      </c>
      <c r="H8" s="9">
        <f>_xlfn.XMATCH(Vendas!$E8,Desc_Categorias,0)</f>
        <v>3</v>
      </c>
      <c r="I8" s="31">
        <f>VLOOKUP(Vendas!$F8,Desc_TabelaToda,Vendas!$H8,TRUE)</f>
        <v>0.1</v>
      </c>
      <c r="J8" s="31">
        <f>INDEX(Desc_TabelaToda,MATCH(Vendas!$F8,Desc_Quantidades,1),MATCH(LOOKUP(Vendas!$D8,Produtos!$B$6:$B$66,Produtos!$E$6:$E$66),Desc_Categorias,0))</f>
        <v>0.1</v>
      </c>
      <c r="K8" s="31">
        <f>_xlfn.XLOOKUP(Vendas!$N8,Vendedores!$A$5:$A$9,Vendedores!$D$5:$D$9)</f>
        <v>0.15</v>
      </c>
      <c r="L8" s="31">
        <f>IF(Vendas!$J8&lt;=Vendas!$K8,Vendas!$J8,Vendas!$K8)</f>
        <v>0.1</v>
      </c>
      <c r="M8" s="12">
        <f>Vendas!$G8*Vendas!$F8</f>
        <v>46.9</v>
      </c>
      <c r="N8" s="9" t="s">
        <v>114</v>
      </c>
    </row>
    <row r="9" spans="1:26">
      <c r="A9" s="28">
        <f>MONTH(Vendas!$C9)</f>
        <v>1</v>
      </c>
      <c r="B9" s="28" t="str">
        <f>PROPER(TEXT(DATE(,Vendas!$A9,1),"Mmm"))</f>
        <v>Jan</v>
      </c>
      <c r="C9" s="29">
        <v>44939</v>
      </c>
      <c r="D9" s="28" t="s">
        <v>37</v>
      </c>
      <c r="E9" s="28" t="str">
        <f>_xlfn.XLOOKUP(Vendas!$D9,Produtos!$B$7:$B$66,Produtos!$E$7:$E$66)</f>
        <v>Vestuário</v>
      </c>
      <c r="F9" s="9">
        <v>1</v>
      </c>
      <c r="G9" s="30">
        <f>VLOOKUP(Vendas!$D9,Produtos!$B$6:$G$66,6,0)</f>
        <v>29.9</v>
      </c>
      <c r="H9" s="9">
        <f>_xlfn.XMATCH(Vendas!$E9,Desc_Categorias,0)</f>
        <v>3</v>
      </c>
      <c r="I9" s="31">
        <f>VLOOKUP(Vendas!$F9,Desc_TabelaToda,Vendas!$H9,TRUE)</f>
        <v>0.1</v>
      </c>
      <c r="J9" s="31">
        <f>INDEX(Desc_TabelaToda,MATCH(Vendas!$F9,Desc_Quantidades,1),MATCH(LOOKUP(Vendas!$D9,Produtos!$B$6:$B$66,Produtos!$E$6:$E$66),Desc_Categorias,0))</f>
        <v>0.1</v>
      </c>
      <c r="K9" s="31">
        <f>_xlfn.XLOOKUP(Vendas!$N9,Vendedores!$A$5:$A$9,Vendedores!$D$5:$D$9)</f>
        <v>0.15</v>
      </c>
      <c r="L9" s="31">
        <f>IF(Vendas!$J9&lt;=Vendas!$K9,Vendas!$J9,Vendas!$K9)</f>
        <v>0.1</v>
      </c>
      <c r="M9" s="12">
        <f>Vendas!$G9*Vendas!$F9</f>
        <v>29.9</v>
      </c>
      <c r="N9" s="9" t="s">
        <v>105</v>
      </c>
    </row>
    <row r="10" spans="1:26">
      <c r="A10" s="28">
        <f>MONTH(Vendas!$C10)</f>
        <v>1</v>
      </c>
      <c r="B10" s="28" t="str">
        <f>PROPER(TEXT(DATE(,Vendas!$A10,1),"Mmm"))</f>
        <v>Jan</v>
      </c>
      <c r="C10" s="29">
        <v>44943</v>
      </c>
      <c r="D10" s="28" t="s">
        <v>49</v>
      </c>
      <c r="E10" s="28" t="str">
        <f>_xlfn.XLOOKUP(Vendas!$D10,Produtos!$B$7:$B$66,Produtos!$E$7:$E$66)</f>
        <v>Vestuário</v>
      </c>
      <c r="F10" s="9">
        <v>1</v>
      </c>
      <c r="G10" s="30">
        <f>VLOOKUP(Vendas!$D10,Produtos!$B$6:$G$66,6,0)</f>
        <v>299.89999999999998</v>
      </c>
      <c r="H10" s="9">
        <f>_xlfn.XMATCH(Vendas!$E10,Desc_Categorias,0)</f>
        <v>3</v>
      </c>
      <c r="I10" s="31">
        <f>VLOOKUP(Vendas!$F10,Desc_TabelaToda,Vendas!$H10,TRUE)</f>
        <v>0.1</v>
      </c>
      <c r="J10" s="31">
        <f>INDEX(Desc_TabelaToda,MATCH(Vendas!$F10,Desc_Quantidades,1),MATCH(LOOKUP(Vendas!$D10,Produtos!$B$6:$B$66,Produtos!$E$6:$E$66),Desc_Categorias,0))</f>
        <v>0.1</v>
      </c>
      <c r="K10" s="31">
        <f>_xlfn.XLOOKUP(Vendas!$N10,Vendedores!$A$5:$A$9,Vendedores!$D$5:$D$9)</f>
        <v>0.15</v>
      </c>
      <c r="L10" s="31">
        <f>IF(Vendas!$J10&lt;=Vendas!$K10,Vendas!$J10,Vendas!$K10)</f>
        <v>0.1</v>
      </c>
      <c r="M10" s="12">
        <f>Vendas!$G10*Vendas!$F10</f>
        <v>299.89999999999998</v>
      </c>
      <c r="N10" s="9" t="s">
        <v>114</v>
      </c>
    </row>
    <row r="11" spans="1:26">
      <c r="A11" s="28">
        <f>MONTH(Vendas!$C11)</f>
        <v>1</v>
      </c>
      <c r="B11" s="28" t="str">
        <f>PROPER(TEXT(DATE(,Vendas!$A11,1),"Mmm"))</f>
        <v>Jan</v>
      </c>
      <c r="C11" s="29">
        <v>44949</v>
      </c>
      <c r="D11" s="28" t="s">
        <v>70</v>
      </c>
      <c r="E11" s="28" t="str">
        <f>_xlfn.XLOOKUP(Vendas!$D11,Produtos!$B$7:$B$66,Produtos!$E$7:$E$66)</f>
        <v>Vestuário</v>
      </c>
      <c r="F11" s="9">
        <v>1</v>
      </c>
      <c r="G11" s="30">
        <f>VLOOKUP(Vendas!$D11,Produtos!$B$6:$G$66,6,0)</f>
        <v>146</v>
      </c>
      <c r="H11" s="9">
        <f>_xlfn.XMATCH(Vendas!$E11,Desc_Categorias,0)</f>
        <v>3</v>
      </c>
      <c r="I11" s="31">
        <f>VLOOKUP(Vendas!$F11,Desc_TabelaToda,Vendas!$H11,TRUE)</f>
        <v>0.1</v>
      </c>
      <c r="J11" s="31">
        <f>INDEX(Desc_TabelaToda,MATCH(Vendas!$F11,Desc_Quantidades,1),MATCH(LOOKUP(Vendas!$D11,Produtos!$B$6:$B$66,Produtos!$E$6:$E$66),Desc_Categorias,0))</f>
        <v>0.1</v>
      </c>
      <c r="K11" s="31">
        <f>_xlfn.XLOOKUP(Vendas!$N11,Vendedores!$A$5:$A$9,Vendedores!$D$5:$D$9)</f>
        <v>0.1</v>
      </c>
      <c r="L11" s="31">
        <f>IF(Vendas!$J11&lt;=Vendas!$K11,Vendas!$J11,Vendas!$K11)</f>
        <v>0.1</v>
      </c>
      <c r="M11" s="12">
        <f>Vendas!$G11*Vendas!$F11</f>
        <v>146</v>
      </c>
      <c r="N11" s="9" t="s">
        <v>108</v>
      </c>
    </row>
    <row r="12" spans="1:26">
      <c r="A12" s="28">
        <f>MONTH(Vendas!$C12)</f>
        <v>1</v>
      </c>
      <c r="B12" s="28" t="str">
        <f>PROPER(TEXT(DATE(,Vendas!$A12,1),"Mmm"))</f>
        <v>Jan</v>
      </c>
      <c r="C12" s="29">
        <v>44952</v>
      </c>
      <c r="D12" s="28" t="s">
        <v>63</v>
      </c>
      <c r="E12" s="28" t="str">
        <f>_xlfn.XLOOKUP(Vendas!$D12,Produtos!$B$7:$B$66,Produtos!$E$7:$E$66)</f>
        <v>Vestuário</v>
      </c>
      <c r="F12" s="9">
        <v>2</v>
      </c>
      <c r="G12" s="30">
        <f>VLOOKUP(Vendas!$D12,Produtos!$B$6:$G$66,6,0)</f>
        <v>89.9</v>
      </c>
      <c r="H12" s="9">
        <f>_xlfn.XMATCH(Vendas!$E12,Desc_Categorias,0)</f>
        <v>3</v>
      </c>
      <c r="I12" s="31">
        <f>VLOOKUP(Vendas!$F12,Desc_TabelaToda,Vendas!$H12,TRUE)</f>
        <v>0.15</v>
      </c>
      <c r="J12" s="31">
        <f>INDEX(Desc_TabelaToda,MATCH(Vendas!$F12,Desc_Quantidades,1),MATCH(LOOKUP(Vendas!$D12,Produtos!$B$6:$B$66,Produtos!$E$6:$E$66),Desc_Categorias,0))</f>
        <v>0.15</v>
      </c>
      <c r="K12" s="31">
        <f>_xlfn.XLOOKUP(Vendas!$N12,Vendedores!$A$5:$A$9,Vendedores!$D$5:$D$9)</f>
        <v>0.1</v>
      </c>
      <c r="L12" s="31">
        <f>IF(Vendas!$J12&lt;=Vendas!$K12,Vendas!$J12,Vendas!$K12)</f>
        <v>0.1</v>
      </c>
      <c r="M12" s="12">
        <f>Vendas!$G12*Vendas!$F12</f>
        <v>179.8</v>
      </c>
      <c r="N12" s="9" t="s">
        <v>108</v>
      </c>
    </row>
    <row r="13" spans="1:26">
      <c r="A13" s="28">
        <f>MONTH(Vendas!$C13)</f>
        <v>1</v>
      </c>
      <c r="B13" s="28" t="str">
        <f>PROPER(TEXT(DATE(,Vendas!$A13,1),"Mmm"))</f>
        <v>Jan</v>
      </c>
      <c r="C13" s="29">
        <v>44954</v>
      </c>
      <c r="D13" s="28" t="s">
        <v>61</v>
      </c>
      <c r="E13" s="28" t="str">
        <f>_xlfn.XLOOKUP(Vendas!$D13,Produtos!$B$7:$B$66,Produtos!$E$7:$E$66)</f>
        <v>Calçado</v>
      </c>
      <c r="F13" s="9">
        <v>2</v>
      </c>
      <c r="G13" s="30">
        <f>VLOOKUP(Vendas!$D13,Produtos!$B$6:$G$66,6,0)</f>
        <v>250</v>
      </c>
      <c r="H13" s="9">
        <f>_xlfn.XMATCH(Vendas!$E13,Desc_Categorias,0)</f>
        <v>4</v>
      </c>
      <c r="I13" s="31">
        <f>VLOOKUP(Vendas!$F13,Desc_TabelaToda,Vendas!$H13,TRUE)</f>
        <v>0.1</v>
      </c>
      <c r="J13" s="31">
        <f>INDEX(Desc_TabelaToda,MATCH(Vendas!$F13,Desc_Quantidades,1),MATCH(LOOKUP(Vendas!$D13,Produtos!$B$6:$B$66,Produtos!$E$6:$E$66),Desc_Categorias,0))</f>
        <v>0.1</v>
      </c>
      <c r="K13" s="31">
        <f>_xlfn.XLOOKUP(Vendas!$N13,Vendedores!$A$5:$A$9,Vendedores!$D$5:$D$9)</f>
        <v>0.15</v>
      </c>
      <c r="L13" s="31">
        <f>IF(Vendas!$J13&lt;=Vendas!$K13,Vendas!$J13,Vendas!$K13)</f>
        <v>0.1</v>
      </c>
      <c r="M13" s="12">
        <f>Vendas!$G13*Vendas!$F13</f>
        <v>500</v>
      </c>
      <c r="N13" s="9" t="s">
        <v>105</v>
      </c>
    </row>
    <row r="14" spans="1:26">
      <c r="A14" s="28">
        <f>MONTH(Vendas!$C14)</f>
        <v>1</v>
      </c>
      <c r="B14" s="28" t="str">
        <f>PROPER(TEXT(DATE(,Vendas!$A14,1),"Mmm"))</f>
        <v>Jan</v>
      </c>
      <c r="C14" s="29">
        <v>44955</v>
      </c>
      <c r="D14" s="28" t="s">
        <v>31</v>
      </c>
      <c r="E14" s="28" t="str">
        <f>_xlfn.XLOOKUP(Vendas!$D14,Produtos!$B$7:$B$66,Produtos!$E$7:$E$66)</f>
        <v>Vestuário</v>
      </c>
      <c r="F14" s="9">
        <v>1</v>
      </c>
      <c r="G14" s="30">
        <f>VLOOKUP(Vendas!$D14,Produtos!$B$6:$G$66,6,0)</f>
        <v>39.9</v>
      </c>
      <c r="H14" s="9">
        <f>_xlfn.XMATCH(Vendas!$E14,Desc_Categorias,0)</f>
        <v>3</v>
      </c>
      <c r="I14" s="31">
        <f>VLOOKUP(Vendas!$F14,Desc_TabelaToda,Vendas!$H14,TRUE)</f>
        <v>0.1</v>
      </c>
      <c r="J14" s="31">
        <f>INDEX(Desc_TabelaToda,MATCH(Vendas!$F14,Desc_Quantidades,1),MATCH(LOOKUP(Vendas!$D14,Produtos!$B$6:$B$66,Produtos!$E$6:$E$66),Desc_Categorias,0))</f>
        <v>0.1</v>
      </c>
      <c r="K14" s="31">
        <f>_xlfn.XLOOKUP(Vendas!$N14,Vendedores!$A$5:$A$9,Vendedores!$D$5:$D$9)</f>
        <v>0.15</v>
      </c>
      <c r="L14" s="31">
        <f>IF(Vendas!$J14&lt;=Vendas!$K14,Vendas!$J14,Vendas!$K14)</f>
        <v>0.1</v>
      </c>
      <c r="M14" s="12">
        <f>Vendas!$G14*Vendas!$F14</f>
        <v>39.9</v>
      </c>
      <c r="N14" s="9" t="s">
        <v>105</v>
      </c>
    </row>
    <row r="15" spans="1:26">
      <c r="A15" s="28">
        <f>MONTH(Vendas!$C15)</f>
        <v>1</v>
      </c>
      <c r="B15" s="28" t="str">
        <f>PROPER(TEXT(DATE(,Vendas!$A15,1),"Mmm"))</f>
        <v>Jan</v>
      </c>
      <c r="C15" s="29">
        <v>44956</v>
      </c>
      <c r="D15" s="28" t="s">
        <v>69</v>
      </c>
      <c r="E15" s="28" t="str">
        <f>_xlfn.XLOOKUP(Vendas!$D15,Produtos!$B$7:$B$66,Produtos!$E$7:$E$66)</f>
        <v>Vestuário</v>
      </c>
      <c r="F15" s="9">
        <v>1</v>
      </c>
      <c r="G15" s="30">
        <f>VLOOKUP(Vendas!$D15,Produtos!$B$6:$G$66,6,0)</f>
        <v>142.9</v>
      </c>
      <c r="H15" s="9">
        <f>_xlfn.XMATCH(Vendas!$E15,Desc_Categorias,0)</f>
        <v>3</v>
      </c>
      <c r="I15" s="31">
        <f>VLOOKUP(Vendas!$F15,Desc_TabelaToda,Vendas!$H15,TRUE)</f>
        <v>0.1</v>
      </c>
      <c r="J15" s="31">
        <f>INDEX(Desc_TabelaToda,MATCH(Vendas!$F15,Desc_Quantidades,1),MATCH(LOOKUP(Vendas!$D15,Produtos!$B$6:$B$66,Produtos!$E$6:$E$66),Desc_Categorias,0))</f>
        <v>0.1</v>
      </c>
      <c r="K15" s="31">
        <f>_xlfn.XLOOKUP(Vendas!$N15,Vendedores!$A$5:$A$9,Vendedores!$D$5:$D$9)</f>
        <v>0.2</v>
      </c>
      <c r="L15" s="31">
        <f>IF(Vendas!$J15&lt;=Vendas!$K15,Vendas!$J15,Vendas!$K15)</f>
        <v>0.1</v>
      </c>
      <c r="M15" s="12">
        <f>Vendas!$G15*Vendas!$F15</f>
        <v>142.9</v>
      </c>
      <c r="N15" s="9" t="s">
        <v>111</v>
      </c>
    </row>
    <row r="16" spans="1:26">
      <c r="A16" s="28">
        <f>MONTH(Vendas!$C16)</f>
        <v>2</v>
      </c>
      <c r="B16" s="28" t="str">
        <f>PROPER(TEXT(DATE(,Vendas!$A16,1),"Mmm"))</f>
        <v>Fev</v>
      </c>
      <c r="C16" s="29">
        <v>44960</v>
      </c>
      <c r="D16" s="28" t="s">
        <v>45</v>
      </c>
      <c r="E16" s="28" t="str">
        <f>_xlfn.XLOOKUP(Vendas!$D16,Produtos!$B$7:$B$66,Produtos!$E$7:$E$66)</f>
        <v>Vestuário</v>
      </c>
      <c r="F16" s="9">
        <v>1</v>
      </c>
      <c r="G16" s="30">
        <f>VLOOKUP(Vendas!$D16,Produtos!$B$6:$G$66,6,0)</f>
        <v>300</v>
      </c>
      <c r="H16" s="9">
        <f>_xlfn.XMATCH(Vendas!$E16,Desc_Categorias,0)</f>
        <v>3</v>
      </c>
      <c r="I16" s="31">
        <f>VLOOKUP(Vendas!$F16,Desc_TabelaToda,Vendas!$H16,TRUE)</f>
        <v>0.1</v>
      </c>
      <c r="J16" s="31">
        <f>INDEX(Desc_TabelaToda,MATCH(Vendas!$F16,Desc_Quantidades,1),MATCH(LOOKUP(Vendas!$D16,Produtos!$B$6:$B$66,Produtos!$E$6:$E$66),Desc_Categorias,0))</f>
        <v>0.1</v>
      </c>
      <c r="K16" s="31">
        <f>_xlfn.XLOOKUP(Vendas!$N16,Vendedores!$A$5:$A$9,Vendedores!$D$5:$D$9)</f>
        <v>0.1</v>
      </c>
      <c r="L16" s="31">
        <f>IF(Vendas!$J16&lt;=Vendas!$K16,Vendas!$J16,Vendas!$K16)</f>
        <v>0.1</v>
      </c>
      <c r="M16" s="12">
        <f>Vendas!$G16*Vendas!$F16</f>
        <v>300</v>
      </c>
      <c r="N16" s="9" t="s">
        <v>108</v>
      </c>
    </row>
    <row r="17" spans="1:14">
      <c r="A17" s="28">
        <f>MONTH(Vendas!$C17)</f>
        <v>2</v>
      </c>
      <c r="B17" s="28" t="str">
        <f>PROPER(TEXT(DATE(,Vendas!$A17,1),"Mmm"))</f>
        <v>Fev</v>
      </c>
      <c r="C17" s="29">
        <v>44962</v>
      </c>
      <c r="D17" s="28" t="s">
        <v>82</v>
      </c>
      <c r="E17" s="28" t="str">
        <f>_xlfn.XLOOKUP(Vendas!$D17,Produtos!$B$7:$B$66,Produtos!$E$7:$E$66)</f>
        <v>Vestuário</v>
      </c>
      <c r="F17" s="9">
        <v>2</v>
      </c>
      <c r="G17" s="30">
        <f>VLOOKUP(Vendas!$D17,Produtos!$B$6:$G$66,6,0)</f>
        <v>289.89999999999998</v>
      </c>
      <c r="H17" s="9">
        <f>_xlfn.XMATCH(Vendas!$E17,Desc_Categorias,0)</f>
        <v>3</v>
      </c>
      <c r="I17" s="31">
        <f>VLOOKUP(Vendas!$F17,Desc_TabelaToda,Vendas!$H17,TRUE)</f>
        <v>0.15</v>
      </c>
      <c r="J17" s="31">
        <f>INDEX(Desc_TabelaToda,MATCH(Vendas!$F17,Desc_Quantidades,1),MATCH(LOOKUP(Vendas!$D17,Produtos!$B$6:$B$66,Produtos!$E$6:$E$66),Desc_Categorias,0))</f>
        <v>0.15</v>
      </c>
      <c r="K17" s="31">
        <f>_xlfn.XLOOKUP(Vendas!$N17,Vendedores!$A$5:$A$9,Vendedores!$D$5:$D$9)</f>
        <v>0.2</v>
      </c>
      <c r="L17" s="31">
        <f>IF(Vendas!$J17&lt;=Vendas!$K17,Vendas!$J17,Vendas!$K17)</f>
        <v>0.15</v>
      </c>
      <c r="M17" s="12">
        <f>Vendas!$G17*Vendas!$F17</f>
        <v>579.79999999999995</v>
      </c>
      <c r="N17" s="9" t="s">
        <v>111</v>
      </c>
    </row>
    <row r="18" spans="1:14">
      <c r="A18" s="28">
        <f>MONTH(Vendas!$C18)</f>
        <v>2</v>
      </c>
      <c r="B18" s="28" t="str">
        <f>PROPER(TEXT(DATE(,Vendas!$A18,1),"Mmm"))</f>
        <v>Fev</v>
      </c>
      <c r="C18" s="29">
        <v>44975</v>
      </c>
      <c r="D18" s="28" t="s">
        <v>54</v>
      </c>
      <c r="E18" s="28" t="str">
        <f>_xlfn.XLOOKUP(Vendas!$D18,Produtos!$B$7:$B$66,Produtos!$E$7:$E$66)</f>
        <v>Calçado</v>
      </c>
      <c r="F18" s="9">
        <v>1</v>
      </c>
      <c r="G18" s="30">
        <f>VLOOKUP(Vendas!$D18,Produtos!$B$6:$G$66,6,0)</f>
        <v>249.9</v>
      </c>
      <c r="H18" s="9">
        <f>_xlfn.XMATCH(Vendas!$E18,Desc_Categorias,0)</f>
        <v>4</v>
      </c>
      <c r="I18" s="31">
        <f>VLOOKUP(Vendas!$F18,Desc_TabelaToda,Vendas!$H18,TRUE)</f>
        <v>0</v>
      </c>
      <c r="J18" s="31">
        <f>INDEX(Desc_TabelaToda,MATCH(Vendas!$F18,Desc_Quantidades,1),MATCH(LOOKUP(Vendas!$D18,Produtos!$B$6:$B$66,Produtos!$E$6:$E$66),Desc_Categorias,0))</f>
        <v>0</v>
      </c>
      <c r="K18" s="31">
        <f>_xlfn.XLOOKUP(Vendas!$N18,Vendedores!$A$5:$A$9,Vendedores!$D$5:$D$9)</f>
        <v>0.2</v>
      </c>
      <c r="L18" s="31">
        <f>IF(Vendas!$J18&lt;=Vendas!$K18,Vendas!$J18,Vendas!$K18)</f>
        <v>0</v>
      </c>
      <c r="M18" s="12">
        <f>Vendas!$G18*Vendas!$F18</f>
        <v>249.9</v>
      </c>
      <c r="N18" s="9" t="s">
        <v>111</v>
      </c>
    </row>
    <row r="19" spans="1:14">
      <c r="A19" s="28">
        <f>MONTH(Vendas!$C19)</f>
        <v>2</v>
      </c>
      <c r="B19" s="28" t="str">
        <f>PROPER(TEXT(DATE(,Vendas!$A19,1),"Mmm"))</f>
        <v>Fev</v>
      </c>
      <c r="C19" s="29">
        <v>44978</v>
      </c>
      <c r="D19" s="28" t="s">
        <v>31</v>
      </c>
      <c r="E19" s="28" t="str">
        <f>_xlfn.XLOOKUP(Vendas!$D19,Produtos!$B$7:$B$66,Produtos!$E$7:$E$66)</f>
        <v>Vestuário</v>
      </c>
      <c r="F19" s="9">
        <v>2</v>
      </c>
      <c r="G19" s="30">
        <f>VLOOKUP(Vendas!$D19,Produtos!$B$6:$G$66,6,0)</f>
        <v>39.9</v>
      </c>
      <c r="H19" s="9">
        <f>_xlfn.XMATCH(Vendas!$E19,Desc_Categorias,0)</f>
        <v>3</v>
      </c>
      <c r="I19" s="31">
        <f>VLOOKUP(Vendas!$F19,Desc_TabelaToda,Vendas!$H19,TRUE)</f>
        <v>0.15</v>
      </c>
      <c r="J19" s="31">
        <f>INDEX(Desc_TabelaToda,MATCH(Vendas!$F19,Desc_Quantidades,1),MATCH(LOOKUP(Vendas!$D19,Produtos!$B$6:$B$66,Produtos!$E$6:$E$66),Desc_Categorias,0))</f>
        <v>0.15</v>
      </c>
      <c r="K19" s="31">
        <f>_xlfn.XLOOKUP(Vendas!$N19,Vendedores!$A$5:$A$9,Vendedores!$D$5:$D$9)</f>
        <v>0.2</v>
      </c>
      <c r="L19" s="31">
        <f>IF(Vendas!$J19&lt;=Vendas!$K19,Vendas!$J19,Vendas!$K19)</f>
        <v>0.15</v>
      </c>
      <c r="M19" s="12">
        <f>Vendas!$G19*Vendas!$F19</f>
        <v>79.8</v>
      </c>
      <c r="N19" s="9" t="s">
        <v>111</v>
      </c>
    </row>
    <row r="20" spans="1:14">
      <c r="A20" s="28">
        <f>MONTH(Vendas!$C20)</f>
        <v>2</v>
      </c>
      <c r="B20" s="28" t="str">
        <f>PROPER(TEXT(DATE(,Vendas!$A20,1),"Mmm"))</f>
        <v>Fev</v>
      </c>
      <c r="C20" s="29">
        <v>44981</v>
      </c>
      <c r="D20" s="28" t="s">
        <v>79</v>
      </c>
      <c r="E20" s="28" t="str">
        <f>_xlfn.XLOOKUP(Vendas!$D20,Produtos!$B$7:$B$66,Produtos!$E$7:$E$66)</f>
        <v>Vestuário</v>
      </c>
      <c r="F20" s="9">
        <v>4</v>
      </c>
      <c r="G20" s="30">
        <f>VLOOKUP(Vendas!$D20,Produtos!$B$6:$G$66,6,0)</f>
        <v>289.89999999999998</v>
      </c>
      <c r="H20" s="9">
        <f>_xlfn.XMATCH(Vendas!$E20,Desc_Categorias,0)</f>
        <v>3</v>
      </c>
      <c r="I20" s="31">
        <f>VLOOKUP(Vendas!$F20,Desc_TabelaToda,Vendas!$H20,TRUE)</f>
        <v>0.2</v>
      </c>
      <c r="J20" s="31">
        <f>INDEX(Desc_TabelaToda,MATCH(Vendas!$F20,Desc_Quantidades,1),MATCH(LOOKUP(Vendas!$D20,Produtos!$B$6:$B$66,Produtos!$E$6:$E$66),Desc_Categorias,0))</f>
        <v>0.2</v>
      </c>
      <c r="K20" s="31">
        <f>_xlfn.XLOOKUP(Vendas!$N20,Vendedores!$A$5:$A$9,Vendedores!$D$5:$D$9)</f>
        <v>0.2</v>
      </c>
      <c r="L20" s="31">
        <f>IF(Vendas!$J20&lt;=Vendas!$K20,Vendas!$J20,Vendas!$K20)</f>
        <v>0.2</v>
      </c>
      <c r="M20" s="12">
        <f>Vendas!$G20*Vendas!$F20</f>
        <v>1159.5999999999999</v>
      </c>
      <c r="N20" s="9" t="s">
        <v>111</v>
      </c>
    </row>
    <row r="21" spans="1:14" ht="15.75" customHeight="1">
      <c r="A21" s="28">
        <f>MONTH(Vendas!$C21)</f>
        <v>2</v>
      </c>
      <c r="B21" s="28" t="str">
        <f>PROPER(TEXT(DATE(,Vendas!$A21,1),"Mmm"))</f>
        <v>Fev</v>
      </c>
      <c r="C21" s="29">
        <v>44982</v>
      </c>
      <c r="D21" s="28" t="s">
        <v>98</v>
      </c>
      <c r="E21" s="28" t="str">
        <f>_xlfn.XLOOKUP(Vendas!$D21,Produtos!$B$7:$B$66,Produtos!$E$7:$E$66)</f>
        <v>Vestuário</v>
      </c>
      <c r="F21" s="9">
        <v>3</v>
      </c>
      <c r="G21" s="30">
        <f>VLOOKUP(Vendas!$D21,Produtos!$B$6:$G$66,6,0)</f>
        <v>180</v>
      </c>
      <c r="H21" s="9">
        <f>_xlfn.XMATCH(Vendas!$E21,Desc_Categorias,0)</f>
        <v>3</v>
      </c>
      <c r="I21" s="31">
        <f>VLOOKUP(Vendas!$F21,Desc_TabelaToda,Vendas!$H21,TRUE)</f>
        <v>0.2</v>
      </c>
      <c r="J21" s="31">
        <f>INDEX(Desc_TabelaToda,MATCH(Vendas!$F21,Desc_Quantidades,1),MATCH(LOOKUP(Vendas!$D21,Produtos!$B$6:$B$66,Produtos!$E$6:$E$66),Desc_Categorias,0))</f>
        <v>0.2</v>
      </c>
      <c r="K21" s="31">
        <f>_xlfn.XLOOKUP(Vendas!$N21,Vendedores!$A$5:$A$9,Vendedores!$D$5:$D$9)</f>
        <v>0.15</v>
      </c>
      <c r="L21" s="31">
        <f>IF(Vendas!$J21&lt;=Vendas!$K21,Vendas!$J21,Vendas!$K21)</f>
        <v>0.15</v>
      </c>
      <c r="M21" s="12">
        <f>Vendas!$G21*Vendas!$F21</f>
        <v>540</v>
      </c>
      <c r="N21" s="9" t="s">
        <v>105</v>
      </c>
    </row>
    <row r="22" spans="1:14" ht="15.75" customHeight="1">
      <c r="A22" s="28">
        <f>MONTH(Vendas!$C22)</f>
        <v>2</v>
      </c>
      <c r="B22" s="28" t="str">
        <f>PROPER(TEXT(DATE(,Vendas!$A22,1),"Mmm"))</f>
        <v>Fev</v>
      </c>
      <c r="C22" s="29">
        <v>44983</v>
      </c>
      <c r="D22" s="28" t="s">
        <v>85</v>
      </c>
      <c r="E22" s="28" t="str">
        <f>_xlfn.XLOOKUP(Vendas!$D22,Produtos!$B$7:$B$66,Produtos!$E$7:$E$66)</f>
        <v>Vestuário</v>
      </c>
      <c r="F22" s="9">
        <v>2</v>
      </c>
      <c r="G22" s="30">
        <f>VLOOKUP(Vendas!$D22,Produtos!$B$6:$G$66,6,0)</f>
        <v>32.9</v>
      </c>
      <c r="H22" s="9">
        <f>_xlfn.XMATCH(Vendas!$E22,Desc_Categorias,0)</f>
        <v>3</v>
      </c>
      <c r="I22" s="31">
        <f>VLOOKUP(Vendas!$F22,Desc_TabelaToda,Vendas!$H22,TRUE)</f>
        <v>0.15</v>
      </c>
      <c r="J22" s="31">
        <f>INDEX(Desc_TabelaToda,MATCH(Vendas!$F22,Desc_Quantidades,1),MATCH(LOOKUP(Vendas!$D22,Produtos!$B$6:$B$66,Produtos!$E$6:$E$66),Desc_Categorias,0))</f>
        <v>0.15</v>
      </c>
      <c r="K22" s="31">
        <f>_xlfn.XLOOKUP(Vendas!$N22,Vendedores!$A$5:$A$9,Vendedores!$D$5:$D$9)</f>
        <v>0.2</v>
      </c>
      <c r="L22" s="31">
        <f>IF(Vendas!$J22&lt;=Vendas!$K22,Vendas!$J22,Vendas!$K22)</f>
        <v>0.15</v>
      </c>
      <c r="M22" s="12">
        <f>Vendas!$G22*Vendas!$F22</f>
        <v>65.8</v>
      </c>
      <c r="N22" s="9" t="s">
        <v>102</v>
      </c>
    </row>
    <row r="23" spans="1:14" ht="15.75" customHeight="1">
      <c r="A23" s="28">
        <f>MONTH(Vendas!$C23)</f>
        <v>3</v>
      </c>
      <c r="B23" s="28" t="str">
        <f>PROPER(TEXT(DATE(,Vendas!$A23,1),"Mmm"))</f>
        <v>Mar</v>
      </c>
      <c r="C23" s="29">
        <v>44986</v>
      </c>
      <c r="D23" s="28" t="s">
        <v>57</v>
      </c>
      <c r="E23" s="28" t="str">
        <f>_xlfn.XLOOKUP(Vendas!$D23,Produtos!$B$7:$B$66,Produtos!$E$7:$E$66)</f>
        <v>Calçado</v>
      </c>
      <c r="F23" s="9">
        <v>3</v>
      </c>
      <c r="G23" s="30">
        <f>VLOOKUP(Vendas!$D23,Produtos!$B$6:$G$66,6,0)</f>
        <v>255</v>
      </c>
      <c r="H23" s="9">
        <f>_xlfn.XMATCH(Vendas!$E23,Desc_Categorias,0)</f>
        <v>4</v>
      </c>
      <c r="I23" s="31">
        <f>VLOOKUP(Vendas!$F23,Desc_TabelaToda,Vendas!$H23,TRUE)</f>
        <v>0.15</v>
      </c>
      <c r="J23" s="31">
        <f>INDEX(Desc_TabelaToda,MATCH(Vendas!$F23,Desc_Quantidades,1),MATCH(LOOKUP(Vendas!$D23,Produtos!$B$6:$B$66,Produtos!$E$6:$E$66),Desc_Categorias,0))</f>
        <v>0.15</v>
      </c>
      <c r="K23" s="31">
        <f>_xlfn.XLOOKUP(Vendas!$N23,Vendedores!$A$5:$A$9,Vendedores!$D$5:$D$9)</f>
        <v>0.2</v>
      </c>
      <c r="L23" s="31">
        <f>IF(Vendas!$J23&lt;=Vendas!$K23,Vendas!$J23,Vendas!$K23)</f>
        <v>0.15</v>
      </c>
      <c r="M23" s="12">
        <f>Vendas!$G23*Vendas!$F23</f>
        <v>765</v>
      </c>
      <c r="N23" s="9" t="s">
        <v>111</v>
      </c>
    </row>
    <row r="24" spans="1:14" ht="15.75" customHeight="1">
      <c r="A24" s="28">
        <f>MONTH(Vendas!$C24)</f>
        <v>3</v>
      </c>
      <c r="B24" s="28" t="str">
        <f>PROPER(TEXT(DATE(,Vendas!$A24,1),"Mmm"))</f>
        <v>Mar</v>
      </c>
      <c r="C24" s="29">
        <v>44986</v>
      </c>
      <c r="D24" s="28" t="s">
        <v>69</v>
      </c>
      <c r="E24" s="28" t="str">
        <f>_xlfn.XLOOKUP(Vendas!$D24,Produtos!$B$7:$B$66,Produtos!$E$7:$E$66)</f>
        <v>Vestuário</v>
      </c>
      <c r="F24" s="9">
        <v>1</v>
      </c>
      <c r="G24" s="30">
        <f>VLOOKUP(Vendas!$D24,Produtos!$B$6:$G$66,6,0)</f>
        <v>142.9</v>
      </c>
      <c r="H24" s="9">
        <f>_xlfn.XMATCH(Vendas!$E24,Desc_Categorias,0)</f>
        <v>3</v>
      </c>
      <c r="I24" s="31">
        <f>VLOOKUP(Vendas!$F24,Desc_TabelaToda,Vendas!$H24,TRUE)</f>
        <v>0.1</v>
      </c>
      <c r="J24" s="31">
        <f>INDEX(Desc_TabelaToda,MATCH(Vendas!$F24,Desc_Quantidades,1),MATCH(LOOKUP(Vendas!$D24,Produtos!$B$6:$B$66,Produtos!$E$6:$E$66),Desc_Categorias,0))</f>
        <v>0.1</v>
      </c>
      <c r="K24" s="31">
        <f>_xlfn.XLOOKUP(Vendas!$N24,Vendedores!$A$5:$A$9,Vendedores!$D$5:$D$9)</f>
        <v>0.2</v>
      </c>
      <c r="L24" s="31">
        <f>IF(Vendas!$J24&lt;=Vendas!$K24,Vendas!$J24,Vendas!$K24)</f>
        <v>0.1</v>
      </c>
      <c r="M24" s="12">
        <f>Vendas!$G24*Vendas!$F24</f>
        <v>142.9</v>
      </c>
      <c r="N24" s="9" t="s">
        <v>102</v>
      </c>
    </row>
    <row r="25" spans="1:14" ht="15.75" customHeight="1">
      <c r="A25" s="28">
        <f>MONTH(Vendas!$C25)</f>
        <v>3</v>
      </c>
      <c r="B25" s="28" t="str">
        <f>PROPER(TEXT(DATE(,Vendas!$A25,1),"Mmm"))</f>
        <v>Mar</v>
      </c>
      <c r="C25" s="29">
        <v>44987</v>
      </c>
      <c r="D25" s="28" t="s">
        <v>26</v>
      </c>
      <c r="E25" s="28" t="str">
        <f>_xlfn.XLOOKUP(Vendas!$D25,Produtos!$B$7:$B$66,Produtos!$E$7:$E$66)</f>
        <v>Vestuário</v>
      </c>
      <c r="F25" s="9">
        <v>4</v>
      </c>
      <c r="G25" s="30">
        <f>VLOOKUP(Vendas!$D25,Produtos!$B$6:$G$66,6,0)</f>
        <v>92.9</v>
      </c>
      <c r="H25" s="9">
        <f>_xlfn.XMATCH(Vendas!$E25,Desc_Categorias,0)</f>
        <v>3</v>
      </c>
      <c r="I25" s="31">
        <f>VLOOKUP(Vendas!$F25,Desc_TabelaToda,Vendas!$H25,TRUE)</f>
        <v>0.2</v>
      </c>
      <c r="J25" s="31">
        <f>INDEX(Desc_TabelaToda,MATCH(Vendas!$F25,Desc_Quantidades,1),MATCH(LOOKUP(Vendas!$D25,Produtos!$B$6:$B$66,Produtos!$E$6:$E$66),Desc_Categorias,0))</f>
        <v>0.2</v>
      </c>
      <c r="K25" s="31">
        <f>_xlfn.XLOOKUP(Vendas!$N25,Vendedores!$A$5:$A$9,Vendedores!$D$5:$D$9)</f>
        <v>0.1</v>
      </c>
      <c r="L25" s="31">
        <f>IF(Vendas!$J25&lt;=Vendas!$K25,Vendas!$J25,Vendas!$K25)</f>
        <v>0.1</v>
      </c>
      <c r="M25" s="12">
        <f>Vendas!$G25*Vendas!$F25</f>
        <v>371.6</v>
      </c>
      <c r="N25" s="9" t="s">
        <v>108</v>
      </c>
    </row>
    <row r="26" spans="1:14" ht="15.75" customHeight="1">
      <c r="A26" s="28">
        <f>MONTH(Vendas!$C26)</f>
        <v>3</v>
      </c>
      <c r="B26" s="28" t="str">
        <f>PROPER(TEXT(DATE(,Vendas!$A26,1),"Mmm"))</f>
        <v>Mar</v>
      </c>
      <c r="C26" s="29">
        <v>44988</v>
      </c>
      <c r="D26" s="28" t="s">
        <v>74</v>
      </c>
      <c r="E26" s="28" t="str">
        <f>_xlfn.XLOOKUP(Vendas!$D26,Produtos!$B$7:$B$66,Produtos!$E$7:$E$66)</f>
        <v>Vestuário</v>
      </c>
      <c r="F26" s="9">
        <v>2</v>
      </c>
      <c r="G26" s="30">
        <f>VLOOKUP(Vendas!$D26,Produtos!$B$6:$G$66,6,0)</f>
        <v>54.9</v>
      </c>
      <c r="H26" s="9">
        <f>_xlfn.XMATCH(Vendas!$E26,Desc_Categorias,0)</f>
        <v>3</v>
      </c>
      <c r="I26" s="31">
        <f>VLOOKUP(Vendas!$F26,Desc_TabelaToda,Vendas!$H26,TRUE)</f>
        <v>0.15</v>
      </c>
      <c r="J26" s="31">
        <f>INDEX(Desc_TabelaToda,MATCH(Vendas!$F26,Desc_Quantidades,1),MATCH(LOOKUP(Vendas!$D26,Produtos!$B$6:$B$66,Produtos!$E$6:$E$66),Desc_Categorias,0))</f>
        <v>0.15</v>
      </c>
      <c r="K26" s="31">
        <f>_xlfn.XLOOKUP(Vendas!$N26,Vendedores!$A$5:$A$9,Vendedores!$D$5:$D$9)</f>
        <v>0.2</v>
      </c>
      <c r="L26" s="31">
        <f>IF(Vendas!$J26&lt;=Vendas!$K26,Vendas!$J26,Vendas!$K26)</f>
        <v>0.15</v>
      </c>
      <c r="M26" s="12">
        <f>Vendas!$G26*Vendas!$F26</f>
        <v>109.8</v>
      </c>
      <c r="N26" s="9" t="s">
        <v>102</v>
      </c>
    </row>
    <row r="27" spans="1:14" ht="15.75" customHeight="1">
      <c r="A27" s="28">
        <f>MONTH(Vendas!$C27)</f>
        <v>3</v>
      </c>
      <c r="B27" s="28" t="str">
        <f>PROPER(TEXT(DATE(,Vendas!$A27,1),"Mmm"))</f>
        <v>Mar</v>
      </c>
      <c r="C27" s="29">
        <v>44989</v>
      </c>
      <c r="D27" s="28" t="s">
        <v>69</v>
      </c>
      <c r="E27" s="28" t="str">
        <f>_xlfn.XLOOKUP(Vendas!$D27,Produtos!$B$7:$B$66,Produtos!$E$7:$E$66)</f>
        <v>Vestuário</v>
      </c>
      <c r="F27" s="9">
        <v>3</v>
      </c>
      <c r="G27" s="30">
        <f>VLOOKUP(Vendas!$D27,Produtos!$B$6:$G$66,6,0)</f>
        <v>142.9</v>
      </c>
      <c r="H27" s="9">
        <f>_xlfn.XMATCH(Vendas!$E27,Desc_Categorias,0)</f>
        <v>3</v>
      </c>
      <c r="I27" s="31">
        <f>VLOOKUP(Vendas!$F27,Desc_TabelaToda,Vendas!$H27,TRUE)</f>
        <v>0.2</v>
      </c>
      <c r="J27" s="31">
        <f>INDEX(Desc_TabelaToda,MATCH(Vendas!$F27,Desc_Quantidades,1),MATCH(LOOKUP(Vendas!$D27,Produtos!$B$6:$B$66,Produtos!$E$6:$E$66),Desc_Categorias,0))</f>
        <v>0.2</v>
      </c>
      <c r="K27" s="31">
        <f>_xlfn.XLOOKUP(Vendas!$N27,Vendedores!$A$5:$A$9,Vendedores!$D$5:$D$9)</f>
        <v>0.15</v>
      </c>
      <c r="L27" s="31">
        <f>IF(Vendas!$J27&lt;=Vendas!$K27,Vendas!$J27,Vendas!$K27)</f>
        <v>0.15</v>
      </c>
      <c r="M27" s="12">
        <f>Vendas!$G27*Vendas!$F27</f>
        <v>428.70000000000005</v>
      </c>
      <c r="N27" s="9" t="s">
        <v>105</v>
      </c>
    </row>
    <row r="28" spans="1:14" ht="15.75" customHeight="1">
      <c r="A28" s="28">
        <f>MONTH(Vendas!$C28)</f>
        <v>3</v>
      </c>
      <c r="B28" s="28" t="str">
        <f>PROPER(TEXT(DATE(,Vendas!$A28,1),"Mmm"))</f>
        <v>Mar</v>
      </c>
      <c r="C28" s="29">
        <v>44994</v>
      </c>
      <c r="D28" s="28" t="s">
        <v>52</v>
      </c>
      <c r="E28" s="28" t="str">
        <f>_xlfn.XLOOKUP(Vendas!$D28,Produtos!$B$7:$B$66,Produtos!$E$7:$E$66)</f>
        <v>Acessórios</v>
      </c>
      <c r="F28" s="9">
        <v>2</v>
      </c>
      <c r="G28" s="30">
        <f>VLOOKUP(Vendas!$D28,Produtos!$B$6:$G$66,6,0)</f>
        <v>120</v>
      </c>
      <c r="H28" s="9">
        <f>_xlfn.XMATCH(Vendas!$E28,Desc_Categorias,0)</f>
        <v>2</v>
      </c>
      <c r="I28" s="31">
        <f>VLOOKUP(Vendas!$F28,Desc_TabelaToda,Vendas!$H28,TRUE)</f>
        <v>0.05</v>
      </c>
      <c r="J28" s="31">
        <f>INDEX(Desc_TabelaToda,MATCH(Vendas!$F28,Desc_Quantidades,1),MATCH(LOOKUP(Vendas!$D28,Produtos!$B$6:$B$66,Produtos!$E$6:$E$66),Desc_Categorias,0))</f>
        <v>0.05</v>
      </c>
      <c r="K28" s="31">
        <f>_xlfn.XLOOKUP(Vendas!$N28,Vendedores!$A$5:$A$9,Vendedores!$D$5:$D$9)</f>
        <v>0.15</v>
      </c>
      <c r="L28" s="31">
        <f>IF(Vendas!$J28&lt;=Vendas!$K28,Vendas!$J28,Vendas!$K28)</f>
        <v>0.05</v>
      </c>
      <c r="M28" s="12">
        <f>Vendas!$G28*Vendas!$F28</f>
        <v>240</v>
      </c>
      <c r="N28" s="9" t="s">
        <v>105</v>
      </c>
    </row>
    <row r="29" spans="1:14" ht="15.75" customHeight="1">
      <c r="A29" s="28">
        <f>MONTH(Vendas!$C29)</f>
        <v>3</v>
      </c>
      <c r="B29" s="28" t="str">
        <f>PROPER(TEXT(DATE(,Vendas!$A29,1),"Mmm"))</f>
        <v>Mar</v>
      </c>
      <c r="C29" s="29">
        <v>44999</v>
      </c>
      <c r="D29" s="28" t="s">
        <v>7</v>
      </c>
      <c r="E29" s="28" t="str">
        <f>_xlfn.XLOOKUP(Vendas!$D29,Produtos!$B$7:$B$66,Produtos!$E$7:$E$66)</f>
        <v>Vestuário</v>
      </c>
      <c r="F29" s="9">
        <v>1</v>
      </c>
      <c r="G29" s="30">
        <f>VLOOKUP(Vendas!$D29,Produtos!$B$6:$G$66,6,0)</f>
        <v>65.900000000000006</v>
      </c>
      <c r="H29" s="9">
        <f>_xlfn.XMATCH(Vendas!$E29,Desc_Categorias,0)</f>
        <v>3</v>
      </c>
      <c r="I29" s="31">
        <f>VLOOKUP(Vendas!$F29,Desc_TabelaToda,Vendas!$H29,TRUE)</f>
        <v>0.1</v>
      </c>
      <c r="J29" s="31">
        <f>INDEX(Desc_TabelaToda,MATCH(Vendas!$F29,Desc_Quantidades,1),MATCH(LOOKUP(Vendas!$D29,Produtos!$B$6:$B$66,Produtos!$E$6:$E$66),Desc_Categorias,0))</f>
        <v>0.1</v>
      </c>
      <c r="K29" s="31">
        <f>_xlfn.XLOOKUP(Vendas!$N29,Vendedores!$A$5:$A$9,Vendedores!$D$5:$D$9)</f>
        <v>0.2</v>
      </c>
      <c r="L29" s="31">
        <f>IF(Vendas!$J29&lt;=Vendas!$K29,Vendas!$J29,Vendas!$K29)</f>
        <v>0.1</v>
      </c>
      <c r="M29" s="12">
        <f>Vendas!$G29*Vendas!$F29</f>
        <v>65.900000000000006</v>
      </c>
      <c r="N29" s="9" t="s">
        <v>111</v>
      </c>
    </row>
    <row r="30" spans="1:14" ht="15.75" customHeight="1">
      <c r="A30" s="28">
        <f>MONTH(Vendas!$C30)</f>
        <v>3</v>
      </c>
      <c r="B30" s="28" t="str">
        <f>PROPER(TEXT(DATE(,Vendas!$A30,1),"Mmm"))</f>
        <v>Mar</v>
      </c>
      <c r="C30" s="29">
        <v>45004</v>
      </c>
      <c r="D30" s="28" t="s">
        <v>83</v>
      </c>
      <c r="E30" s="28" t="str">
        <f>_xlfn.XLOOKUP(Vendas!$D30,Produtos!$B$7:$B$66,Produtos!$E$7:$E$66)</f>
        <v>Vestuário</v>
      </c>
      <c r="F30" s="9">
        <v>5</v>
      </c>
      <c r="G30" s="30">
        <f>VLOOKUP(Vendas!$D30,Produtos!$B$6:$G$66,6,0)</f>
        <v>32.9</v>
      </c>
      <c r="H30" s="9">
        <f>_xlfn.XMATCH(Vendas!$E30,Desc_Categorias,0)</f>
        <v>3</v>
      </c>
      <c r="I30" s="31">
        <f>VLOOKUP(Vendas!$F30,Desc_TabelaToda,Vendas!$H30,TRUE)</f>
        <v>0.25</v>
      </c>
      <c r="J30" s="31">
        <f>INDEX(Desc_TabelaToda,MATCH(Vendas!$F30,Desc_Quantidades,1),MATCH(LOOKUP(Vendas!$D30,Produtos!$B$6:$B$66,Produtos!$E$6:$E$66),Desc_Categorias,0))</f>
        <v>0.25</v>
      </c>
      <c r="K30" s="31">
        <f>_xlfn.XLOOKUP(Vendas!$N30,Vendedores!$A$5:$A$9,Vendedores!$D$5:$D$9)</f>
        <v>0.15</v>
      </c>
      <c r="L30" s="31">
        <f>IF(Vendas!$J30&lt;=Vendas!$K30,Vendas!$J30,Vendas!$K30)</f>
        <v>0.15</v>
      </c>
      <c r="M30" s="12">
        <f>Vendas!$G30*Vendas!$F30</f>
        <v>164.5</v>
      </c>
      <c r="N30" s="9" t="s">
        <v>114</v>
      </c>
    </row>
    <row r="31" spans="1:14" ht="15.75" customHeight="1">
      <c r="A31" s="28">
        <f>MONTH(Vendas!$C31)</f>
        <v>3</v>
      </c>
      <c r="B31" s="28" t="str">
        <f>PROPER(TEXT(DATE(,Vendas!$A31,1),"Mmm"))</f>
        <v>Mar</v>
      </c>
      <c r="C31" s="29">
        <v>45006</v>
      </c>
      <c r="D31" s="28" t="s">
        <v>97</v>
      </c>
      <c r="E31" s="28" t="str">
        <f>_xlfn.XLOOKUP(Vendas!$D31,Produtos!$B$7:$B$66,Produtos!$E$7:$E$66)</f>
        <v>Vestuário</v>
      </c>
      <c r="F31" s="9">
        <v>2</v>
      </c>
      <c r="G31" s="30">
        <f>VLOOKUP(Vendas!$D31,Produtos!$B$6:$G$66,6,0)</f>
        <v>180</v>
      </c>
      <c r="H31" s="9">
        <f>_xlfn.XMATCH(Vendas!$E31,Desc_Categorias,0)</f>
        <v>3</v>
      </c>
      <c r="I31" s="31">
        <f>VLOOKUP(Vendas!$F31,Desc_TabelaToda,Vendas!$H31,TRUE)</f>
        <v>0.15</v>
      </c>
      <c r="J31" s="31">
        <f>INDEX(Desc_TabelaToda,MATCH(Vendas!$F31,Desc_Quantidades,1),MATCH(LOOKUP(Vendas!$D31,Produtos!$B$6:$B$66,Produtos!$E$6:$E$66),Desc_Categorias,0))</f>
        <v>0.15</v>
      </c>
      <c r="K31" s="31">
        <f>_xlfn.XLOOKUP(Vendas!$N31,Vendedores!$A$5:$A$9,Vendedores!$D$5:$D$9)</f>
        <v>0.15</v>
      </c>
      <c r="L31" s="31">
        <f>IF(Vendas!$J31&lt;=Vendas!$K31,Vendas!$J31,Vendas!$K31)</f>
        <v>0.15</v>
      </c>
      <c r="M31" s="12">
        <f>Vendas!$G31*Vendas!$F31</f>
        <v>360</v>
      </c>
      <c r="N31" s="9" t="s">
        <v>105</v>
      </c>
    </row>
    <row r="32" spans="1:14" ht="15.75" customHeight="1">
      <c r="A32" s="28">
        <f>MONTH(Vendas!$C32)</f>
        <v>3</v>
      </c>
      <c r="B32" s="28" t="str">
        <f>PROPER(TEXT(DATE(,Vendas!$A32,1),"Mmm"))</f>
        <v>Mar</v>
      </c>
      <c r="C32" s="29">
        <v>45010</v>
      </c>
      <c r="D32" s="28" t="s">
        <v>50</v>
      </c>
      <c r="E32" s="28" t="str">
        <f>_xlfn.XLOOKUP(Vendas!$D32,Produtos!$B$7:$B$66,Produtos!$E$7:$E$66)</f>
        <v>Acessórios</v>
      </c>
      <c r="F32" s="9">
        <v>3</v>
      </c>
      <c r="G32" s="30">
        <f>VLOOKUP(Vendas!$D32,Produtos!$B$6:$G$66,6,0)</f>
        <v>349.9</v>
      </c>
      <c r="H32" s="9">
        <f>_xlfn.XMATCH(Vendas!$E32,Desc_Categorias,0)</f>
        <v>2</v>
      </c>
      <c r="I32" s="31">
        <f>VLOOKUP(Vendas!$F32,Desc_TabelaToda,Vendas!$H32,TRUE)</f>
        <v>0.15</v>
      </c>
      <c r="J32" s="31">
        <f>INDEX(Desc_TabelaToda,MATCH(Vendas!$F32,Desc_Quantidades,1),MATCH(LOOKUP(Vendas!$D32,Produtos!$B$6:$B$66,Produtos!$E$6:$E$66),Desc_Categorias,0))</f>
        <v>0.15</v>
      </c>
      <c r="K32" s="31">
        <f>_xlfn.XLOOKUP(Vendas!$N32,Vendedores!$A$5:$A$9,Vendedores!$D$5:$D$9)</f>
        <v>0.2</v>
      </c>
      <c r="L32" s="31">
        <f>IF(Vendas!$J32&lt;=Vendas!$K32,Vendas!$J32,Vendas!$K32)</f>
        <v>0.15</v>
      </c>
      <c r="M32" s="12">
        <f>Vendas!$G32*Vendas!$F32</f>
        <v>1049.6999999999998</v>
      </c>
      <c r="N32" s="9" t="s">
        <v>102</v>
      </c>
    </row>
    <row r="33" spans="1:14" ht="15.75" customHeight="1">
      <c r="A33" s="28">
        <f>MONTH(Vendas!$C33)</f>
        <v>4</v>
      </c>
      <c r="B33" s="28" t="str">
        <f>PROPER(TEXT(DATE(,Vendas!$A33,1),"Mmm"))</f>
        <v>Abr</v>
      </c>
      <c r="C33" s="29">
        <v>45018</v>
      </c>
      <c r="D33" s="28" t="s">
        <v>77</v>
      </c>
      <c r="E33" s="28" t="str">
        <f>_xlfn.XLOOKUP(Vendas!$D33,Produtos!$B$7:$B$66,Produtos!$E$7:$E$66)</f>
        <v>Vestuário</v>
      </c>
      <c r="F33" s="9">
        <v>1</v>
      </c>
      <c r="G33" s="30">
        <f>VLOOKUP(Vendas!$D33,Produtos!$B$6:$G$66,6,0)</f>
        <v>72.5</v>
      </c>
      <c r="H33" s="9">
        <f>_xlfn.XMATCH(Vendas!$E33,Desc_Categorias,0)</f>
        <v>3</v>
      </c>
      <c r="I33" s="31">
        <f>VLOOKUP(Vendas!$F33,Desc_TabelaToda,Vendas!$H33,TRUE)</f>
        <v>0.1</v>
      </c>
      <c r="J33" s="31">
        <f>INDEX(Desc_TabelaToda,MATCH(Vendas!$F33,Desc_Quantidades,1),MATCH(LOOKUP(Vendas!$D33,Produtos!$B$6:$B$66,Produtos!$E$6:$E$66),Desc_Categorias,0))</f>
        <v>0.1</v>
      </c>
      <c r="K33" s="31">
        <f>_xlfn.XLOOKUP(Vendas!$N33,Vendedores!$A$5:$A$9,Vendedores!$D$5:$D$9)</f>
        <v>0.1</v>
      </c>
      <c r="L33" s="31">
        <f>IF(Vendas!$J33&lt;=Vendas!$K33,Vendas!$J33,Vendas!$K33)</f>
        <v>0.1</v>
      </c>
      <c r="M33" s="12">
        <f>Vendas!$G33*Vendas!$F33</f>
        <v>72.5</v>
      </c>
      <c r="N33" s="9" t="s">
        <v>108</v>
      </c>
    </row>
    <row r="34" spans="1:14" ht="15.75" customHeight="1">
      <c r="A34" s="28">
        <f>MONTH(Vendas!$C34)</f>
        <v>4</v>
      </c>
      <c r="B34" s="28" t="str">
        <f>PROPER(TEXT(DATE(,Vendas!$A34,1),"Mmm"))</f>
        <v>Abr</v>
      </c>
      <c r="C34" s="29">
        <v>45020</v>
      </c>
      <c r="D34" s="28" t="s">
        <v>48</v>
      </c>
      <c r="E34" s="28" t="str">
        <f>_xlfn.XLOOKUP(Vendas!$D34,Produtos!$B$7:$B$66,Produtos!$E$7:$E$66)</f>
        <v>Vestuário</v>
      </c>
      <c r="F34" s="9">
        <v>4</v>
      </c>
      <c r="G34" s="30">
        <f>VLOOKUP(Vendas!$D34,Produtos!$B$6:$G$66,6,0)</f>
        <v>259.89999999999998</v>
      </c>
      <c r="H34" s="9">
        <f>_xlfn.XMATCH(Vendas!$E34,Desc_Categorias,0)</f>
        <v>3</v>
      </c>
      <c r="I34" s="31">
        <f>VLOOKUP(Vendas!$F34,Desc_TabelaToda,Vendas!$H34,TRUE)</f>
        <v>0.2</v>
      </c>
      <c r="J34" s="31">
        <f>INDEX(Desc_TabelaToda,MATCH(Vendas!$F34,Desc_Quantidades,1),MATCH(LOOKUP(Vendas!$D34,Produtos!$B$6:$B$66,Produtos!$E$6:$E$66),Desc_Categorias,0))</f>
        <v>0.2</v>
      </c>
      <c r="K34" s="31">
        <f>_xlfn.XLOOKUP(Vendas!$N34,Vendedores!$A$5:$A$9,Vendedores!$D$5:$D$9)</f>
        <v>0.2</v>
      </c>
      <c r="L34" s="31">
        <f>IF(Vendas!$J34&lt;=Vendas!$K34,Vendas!$J34,Vendas!$K34)</f>
        <v>0.2</v>
      </c>
      <c r="M34" s="12">
        <f>Vendas!$G34*Vendas!$F34</f>
        <v>1039.5999999999999</v>
      </c>
      <c r="N34" s="9" t="s">
        <v>102</v>
      </c>
    </row>
    <row r="35" spans="1:14" ht="15.75" customHeight="1">
      <c r="A35" s="28">
        <f>MONTH(Vendas!$C35)</f>
        <v>4</v>
      </c>
      <c r="B35" s="28" t="str">
        <f>PROPER(TEXT(DATE(,Vendas!$A35,1),"Mmm"))</f>
        <v>Abr</v>
      </c>
      <c r="C35" s="29">
        <v>45024</v>
      </c>
      <c r="D35" s="28" t="s">
        <v>35</v>
      </c>
      <c r="E35" s="28" t="str">
        <f>_xlfn.XLOOKUP(Vendas!$D35,Produtos!$B$7:$B$66,Produtos!$E$7:$E$66)</f>
        <v>Vestuário</v>
      </c>
      <c r="F35" s="9">
        <v>3</v>
      </c>
      <c r="G35" s="30">
        <f>VLOOKUP(Vendas!$D35,Produtos!$B$6:$G$66,6,0)</f>
        <v>25.9</v>
      </c>
      <c r="H35" s="9">
        <f>_xlfn.XMATCH(Vendas!$E35,Desc_Categorias,0)</f>
        <v>3</v>
      </c>
      <c r="I35" s="31">
        <f>VLOOKUP(Vendas!$F35,Desc_TabelaToda,Vendas!$H35,TRUE)</f>
        <v>0.2</v>
      </c>
      <c r="J35" s="31">
        <f>INDEX(Desc_TabelaToda,MATCH(Vendas!$F35,Desc_Quantidades,1),MATCH(LOOKUP(Vendas!$D35,Produtos!$B$6:$B$66,Produtos!$E$6:$E$66),Desc_Categorias,0))</f>
        <v>0.2</v>
      </c>
      <c r="K35" s="31">
        <f>_xlfn.XLOOKUP(Vendas!$N35,Vendedores!$A$5:$A$9,Vendedores!$D$5:$D$9)</f>
        <v>0.15</v>
      </c>
      <c r="L35" s="31">
        <f>IF(Vendas!$J35&lt;=Vendas!$K35,Vendas!$J35,Vendas!$K35)</f>
        <v>0.15</v>
      </c>
      <c r="M35" s="12">
        <f>Vendas!$G35*Vendas!$F35</f>
        <v>77.699999999999989</v>
      </c>
      <c r="N35" s="9" t="s">
        <v>105</v>
      </c>
    </row>
    <row r="36" spans="1:14" ht="15.75" customHeight="1">
      <c r="A36" s="28">
        <f>MONTH(Vendas!$C36)</f>
        <v>4</v>
      </c>
      <c r="B36" s="28" t="str">
        <f>PROPER(TEXT(DATE(,Vendas!$A36,1),"Mmm"))</f>
        <v>Abr</v>
      </c>
      <c r="C36" s="29">
        <v>45027</v>
      </c>
      <c r="D36" s="28" t="s">
        <v>15</v>
      </c>
      <c r="E36" s="28" t="str">
        <f>_xlfn.XLOOKUP(Vendas!$D36,Produtos!$B$7:$B$66,Produtos!$E$7:$E$66)</f>
        <v>Acessórios</v>
      </c>
      <c r="F36" s="9">
        <v>2</v>
      </c>
      <c r="G36" s="30">
        <f>VLOOKUP(Vendas!$D36,Produtos!$B$6:$G$66,6,0)</f>
        <v>145</v>
      </c>
      <c r="H36" s="9">
        <f>_xlfn.XMATCH(Vendas!$E36,Desc_Categorias,0)</f>
        <v>2</v>
      </c>
      <c r="I36" s="31">
        <f>VLOOKUP(Vendas!$F36,Desc_TabelaToda,Vendas!$H36,TRUE)</f>
        <v>0.05</v>
      </c>
      <c r="J36" s="31">
        <f>INDEX(Desc_TabelaToda,MATCH(Vendas!$F36,Desc_Quantidades,1),MATCH(LOOKUP(Vendas!$D36,Produtos!$B$6:$B$66,Produtos!$E$6:$E$66),Desc_Categorias,0))</f>
        <v>0.05</v>
      </c>
      <c r="K36" s="31">
        <f>_xlfn.XLOOKUP(Vendas!$N36,Vendedores!$A$5:$A$9,Vendedores!$D$5:$D$9)</f>
        <v>0.2</v>
      </c>
      <c r="L36" s="31">
        <f>IF(Vendas!$J36&lt;=Vendas!$K36,Vendas!$J36,Vendas!$K36)</f>
        <v>0.05</v>
      </c>
      <c r="M36" s="12">
        <f>Vendas!$G36*Vendas!$F36</f>
        <v>290</v>
      </c>
      <c r="N36" s="9" t="s">
        <v>102</v>
      </c>
    </row>
    <row r="37" spans="1:14" ht="15.75" customHeight="1">
      <c r="A37" s="28">
        <f>MONTH(Vendas!$C37)</f>
        <v>4</v>
      </c>
      <c r="B37" s="28" t="str">
        <f>PROPER(TEXT(DATE(,Vendas!$A37,1),"Mmm"))</f>
        <v>Abr</v>
      </c>
      <c r="C37" s="29">
        <v>45028</v>
      </c>
      <c r="D37" s="28" t="s">
        <v>21</v>
      </c>
      <c r="E37" s="28" t="str">
        <f>_xlfn.XLOOKUP(Vendas!$D37,Produtos!$B$7:$B$66,Produtos!$E$7:$E$66)</f>
        <v>Acessórios</v>
      </c>
      <c r="F37" s="9">
        <v>1</v>
      </c>
      <c r="G37" s="30">
        <f>VLOOKUP(Vendas!$D37,Produtos!$B$6:$G$66,6,0)</f>
        <v>39.9</v>
      </c>
      <c r="H37" s="9">
        <f>_xlfn.XMATCH(Vendas!$E37,Desc_Categorias,0)</f>
        <v>2</v>
      </c>
      <c r="I37" s="31">
        <f>VLOOKUP(Vendas!$F37,Desc_TabelaToda,Vendas!$H37,TRUE)</f>
        <v>0</v>
      </c>
      <c r="J37" s="31">
        <f>INDEX(Desc_TabelaToda,MATCH(Vendas!$F37,Desc_Quantidades,1),MATCH(LOOKUP(Vendas!$D37,Produtos!$B$6:$B$66,Produtos!$E$6:$E$66),Desc_Categorias,0))</f>
        <v>0</v>
      </c>
      <c r="K37" s="31">
        <f>_xlfn.XLOOKUP(Vendas!$N37,Vendedores!$A$5:$A$9,Vendedores!$D$5:$D$9)</f>
        <v>0.15</v>
      </c>
      <c r="L37" s="31">
        <f>IF(Vendas!$J37&lt;=Vendas!$K37,Vendas!$J37,Vendas!$K37)</f>
        <v>0</v>
      </c>
      <c r="M37" s="12">
        <f>Vendas!$G37*Vendas!$F37</f>
        <v>39.9</v>
      </c>
      <c r="N37" s="9" t="s">
        <v>105</v>
      </c>
    </row>
    <row r="38" spans="1:14" ht="15.75" customHeight="1">
      <c r="A38" s="28">
        <f>MONTH(Vendas!$C38)</f>
        <v>4</v>
      </c>
      <c r="B38" s="28" t="str">
        <f>PROPER(TEXT(DATE(,Vendas!$A38,1),"Mmm"))</f>
        <v>Abr</v>
      </c>
      <c r="C38" s="29">
        <v>45029</v>
      </c>
      <c r="D38" s="28" t="s">
        <v>50</v>
      </c>
      <c r="E38" s="28" t="str">
        <f>_xlfn.XLOOKUP(Vendas!$D38,Produtos!$B$7:$B$66,Produtos!$E$7:$E$66)</f>
        <v>Acessórios</v>
      </c>
      <c r="F38" s="9">
        <v>3</v>
      </c>
      <c r="G38" s="30">
        <f>VLOOKUP(Vendas!$D38,Produtos!$B$6:$G$66,6,0)</f>
        <v>349.9</v>
      </c>
      <c r="H38" s="9">
        <f>_xlfn.XMATCH(Vendas!$E38,Desc_Categorias,0)</f>
        <v>2</v>
      </c>
      <c r="I38" s="31">
        <f>VLOOKUP(Vendas!$F38,Desc_TabelaToda,Vendas!$H38,TRUE)</f>
        <v>0.15</v>
      </c>
      <c r="J38" s="31">
        <f>INDEX(Desc_TabelaToda,MATCH(Vendas!$F38,Desc_Quantidades,1),MATCH(LOOKUP(Vendas!$D38,Produtos!$B$6:$B$66,Produtos!$E$6:$E$66),Desc_Categorias,0))</f>
        <v>0.15</v>
      </c>
      <c r="K38" s="31">
        <f>_xlfn.XLOOKUP(Vendas!$N38,Vendedores!$A$5:$A$9,Vendedores!$D$5:$D$9)</f>
        <v>0.2</v>
      </c>
      <c r="L38" s="31">
        <f>IF(Vendas!$J38&lt;=Vendas!$K38,Vendas!$J38,Vendas!$K38)</f>
        <v>0.15</v>
      </c>
      <c r="M38" s="12">
        <f>Vendas!$G38*Vendas!$F38</f>
        <v>1049.6999999999998</v>
      </c>
      <c r="N38" s="9" t="s">
        <v>111</v>
      </c>
    </row>
    <row r="39" spans="1:14" ht="15.75" customHeight="1">
      <c r="A39" s="28">
        <f>MONTH(Vendas!$C39)</f>
        <v>4</v>
      </c>
      <c r="B39" s="28" t="str">
        <f>PROPER(TEXT(DATE(,Vendas!$A39,1),"Mmm"))</f>
        <v>Abr</v>
      </c>
      <c r="C39" s="29">
        <v>45031</v>
      </c>
      <c r="D39" s="28" t="s">
        <v>94</v>
      </c>
      <c r="E39" s="28" t="str">
        <f>_xlfn.XLOOKUP(Vendas!$D39,Produtos!$B$7:$B$66,Produtos!$E$7:$E$66)</f>
        <v>Calçado</v>
      </c>
      <c r="F39" s="9">
        <v>4</v>
      </c>
      <c r="G39" s="30">
        <f>VLOOKUP(Vendas!$D39,Produtos!$B$6:$G$66,6,0)</f>
        <v>89.9</v>
      </c>
      <c r="H39" s="9">
        <f>_xlfn.XMATCH(Vendas!$E39,Desc_Categorias,0)</f>
        <v>4</v>
      </c>
      <c r="I39" s="31">
        <f>VLOOKUP(Vendas!$F39,Desc_TabelaToda,Vendas!$H39,TRUE)</f>
        <v>0.15</v>
      </c>
      <c r="J39" s="31">
        <f>INDEX(Desc_TabelaToda,MATCH(Vendas!$F39,Desc_Quantidades,1),MATCH(LOOKUP(Vendas!$D39,Produtos!$B$6:$B$66,Produtos!$E$6:$E$66),Desc_Categorias,0))</f>
        <v>0.15</v>
      </c>
      <c r="K39" s="31">
        <f>_xlfn.XLOOKUP(Vendas!$N39,Vendedores!$A$5:$A$9,Vendedores!$D$5:$D$9)</f>
        <v>0.2</v>
      </c>
      <c r="L39" s="31">
        <f>IF(Vendas!$J39&lt;=Vendas!$K39,Vendas!$J39,Vendas!$K39)</f>
        <v>0.15</v>
      </c>
      <c r="M39" s="12">
        <f>Vendas!$G39*Vendas!$F39</f>
        <v>359.6</v>
      </c>
      <c r="N39" s="9" t="s">
        <v>102</v>
      </c>
    </row>
    <row r="40" spans="1:14" ht="15.75" customHeight="1">
      <c r="A40" s="28">
        <f>MONTH(Vendas!$C40)</f>
        <v>4</v>
      </c>
      <c r="B40" s="28" t="str">
        <f>PROPER(TEXT(DATE(,Vendas!$A40,1),"Mmm"))</f>
        <v>Abr</v>
      </c>
      <c r="C40" s="29">
        <v>45038</v>
      </c>
      <c r="D40" s="28" t="s">
        <v>91</v>
      </c>
      <c r="E40" s="28" t="str">
        <f>_xlfn.XLOOKUP(Vendas!$D40,Produtos!$B$7:$B$66,Produtos!$E$7:$E$66)</f>
        <v>Calçado</v>
      </c>
      <c r="F40" s="9">
        <v>2</v>
      </c>
      <c r="G40" s="30">
        <f>VLOOKUP(Vendas!$D40,Produtos!$B$6:$G$66,6,0)</f>
        <v>89.9</v>
      </c>
      <c r="H40" s="9">
        <f>_xlfn.XMATCH(Vendas!$E40,Desc_Categorias,0)</f>
        <v>4</v>
      </c>
      <c r="I40" s="31">
        <f>VLOOKUP(Vendas!$F40,Desc_TabelaToda,Vendas!$H40,TRUE)</f>
        <v>0.1</v>
      </c>
      <c r="J40" s="31">
        <f>INDEX(Desc_TabelaToda,MATCH(Vendas!$F40,Desc_Quantidades,1),MATCH(LOOKUP(Vendas!$D40,Produtos!$B$6:$B$66,Produtos!$E$6:$E$66),Desc_Categorias,0))</f>
        <v>0.1</v>
      </c>
      <c r="K40" s="31">
        <f>_xlfn.XLOOKUP(Vendas!$N40,Vendedores!$A$5:$A$9,Vendedores!$D$5:$D$9)</f>
        <v>0.2</v>
      </c>
      <c r="L40" s="31">
        <f>IF(Vendas!$J40&lt;=Vendas!$K40,Vendas!$J40,Vendas!$K40)</f>
        <v>0.1</v>
      </c>
      <c r="M40" s="12">
        <f>Vendas!$G40*Vendas!$F40</f>
        <v>179.8</v>
      </c>
      <c r="N40" s="9" t="s">
        <v>111</v>
      </c>
    </row>
    <row r="41" spans="1:14" ht="15.75" customHeight="1">
      <c r="A41" s="28">
        <f>MONTH(Vendas!$C41)</f>
        <v>4</v>
      </c>
      <c r="B41" s="28" t="str">
        <f>PROPER(TEXT(DATE(,Vendas!$A41,1),"Mmm"))</f>
        <v>Abr</v>
      </c>
      <c r="C41" s="29">
        <v>45039</v>
      </c>
      <c r="D41" s="28" t="s">
        <v>11</v>
      </c>
      <c r="E41" s="28" t="str">
        <f>_xlfn.XLOOKUP(Vendas!$D41,Produtos!$B$7:$B$66,Produtos!$E$7:$E$66)</f>
        <v>Vestuário</v>
      </c>
      <c r="F41" s="9">
        <v>3</v>
      </c>
      <c r="G41" s="30">
        <f>VLOOKUP(Vendas!$D41,Produtos!$B$6:$G$66,6,0)</f>
        <v>69.900000000000006</v>
      </c>
      <c r="H41" s="9">
        <f>_xlfn.XMATCH(Vendas!$E41,Desc_Categorias,0)</f>
        <v>3</v>
      </c>
      <c r="I41" s="31">
        <f>VLOOKUP(Vendas!$F41,Desc_TabelaToda,Vendas!$H41,TRUE)</f>
        <v>0.2</v>
      </c>
      <c r="J41" s="31">
        <f>INDEX(Desc_TabelaToda,MATCH(Vendas!$F41,Desc_Quantidades,1),MATCH(LOOKUP(Vendas!$D41,Produtos!$B$6:$B$66,Produtos!$E$6:$E$66),Desc_Categorias,0))</f>
        <v>0.2</v>
      </c>
      <c r="K41" s="31">
        <f>_xlfn.XLOOKUP(Vendas!$N41,Vendedores!$A$5:$A$9,Vendedores!$D$5:$D$9)</f>
        <v>0.2</v>
      </c>
      <c r="L41" s="31">
        <f>IF(Vendas!$J41&lt;=Vendas!$K41,Vendas!$J41,Vendas!$K41)</f>
        <v>0.2</v>
      </c>
      <c r="M41" s="12">
        <f>Vendas!$G41*Vendas!$F41</f>
        <v>209.70000000000002</v>
      </c>
      <c r="N41" s="9" t="s">
        <v>102</v>
      </c>
    </row>
    <row r="42" spans="1:14" ht="15.75" customHeight="1">
      <c r="A42" s="28">
        <f>MONTH(Vendas!$C42)</f>
        <v>4</v>
      </c>
      <c r="B42" s="28" t="str">
        <f>PROPER(TEXT(DATE(,Vendas!$A42,1),"Mmm"))</f>
        <v>Abr</v>
      </c>
      <c r="C42" s="29">
        <v>45042</v>
      </c>
      <c r="D42" s="28" t="s">
        <v>15</v>
      </c>
      <c r="E42" s="28" t="str">
        <f>_xlfn.XLOOKUP(Vendas!$D42,Produtos!$B$7:$B$66,Produtos!$E$7:$E$66)</f>
        <v>Acessórios</v>
      </c>
      <c r="F42" s="9">
        <v>1</v>
      </c>
      <c r="G42" s="30">
        <f>VLOOKUP(Vendas!$D42,Produtos!$B$6:$G$66,6,0)</f>
        <v>145</v>
      </c>
      <c r="H42" s="9">
        <f>_xlfn.XMATCH(Vendas!$E42,Desc_Categorias,0)</f>
        <v>2</v>
      </c>
      <c r="I42" s="31">
        <f>VLOOKUP(Vendas!$F42,Desc_TabelaToda,Vendas!$H42,TRUE)</f>
        <v>0</v>
      </c>
      <c r="J42" s="31">
        <f>INDEX(Desc_TabelaToda,MATCH(Vendas!$F42,Desc_Quantidades,1),MATCH(LOOKUP(Vendas!$D42,Produtos!$B$6:$B$66,Produtos!$E$6:$E$66),Desc_Categorias,0))</f>
        <v>0</v>
      </c>
      <c r="K42" s="31">
        <f>_xlfn.XLOOKUP(Vendas!$N42,Vendedores!$A$5:$A$9,Vendedores!$D$5:$D$9)</f>
        <v>0.15</v>
      </c>
      <c r="L42" s="31">
        <f>IF(Vendas!$J42&lt;=Vendas!$K42,Vendas!$J42,Vendas!$K42)</f>
        <v>0</v>
      </c>
      <c r="M42" s="12">
        <f>Vendas!$G42*Vendas!$F42</f>
        <v>145</v>
      </c>
      <c r="N42" s="9" t="s">
        <v>114</v>
      </c>
    </row>
    <row r="43" spans="1:14" ht="15.75" customHeight="1">
      <c r="A43" s="28">
        <f>MONTH(Vendas!$C43)</f>
        <v>4</v>
      </c>
      <c r="B43" s="28" t="str">
        <f>PROPER(TEXT(DATE(,Vendas!$A43,1),"Mmm"))</f>
        <v>Abr</v>
      </c>
      <c r="C43" s="29">
        <v>45043</v>
      </c>
      <c r="D43" s="28" t="s">
        <v>29</v>
      </c>
      <c r="E43" s="28" t="str">
        <f>_xlfn.XLOOKUP(Vendas!$D43,Produtos!$B$7:$B$66,Produtos!$E$7:$E$66)</f>
        <v>Vestuário</v>
      </c>
      <c r="F43" s="9">
        <v>4</v>
      </c>
      <c r="G43" s="30">
        <f>VLOOKUP(Vendas!$D43,Produtos!$B$6:$G$66,6,0)</f>
        <v>46.9</v>
      </c>
      <c r="H43" s="9">
        <f>_xlfn.XMATCH(Vendas!$E43,Desc_Categorias,0)</f>
        <v>3</v>
      </c>
      <c r="I43" s="31">
        <f>VLOOKUP(Vendas!$F43,Desc_TabelaToda,Vendas!$H43,TRUE)</f>
        <v>0.2</v>
      </c>
      <c r="J43" s="31">
        <f>INDEX(Desc_TabelaToda,MATCH(Vendas!$F43,Desc_Quantidades,1),MATCH(LOOKUP(Vendas!$D43,Produtos!$B$6:$B$66,Produtos!$E$6:$E$66),Desc_Categorias,0))</f>
        <v>0.2</v>
      </c>
      <c r="K43" s="31">
        <f>_xlfn.XLOOKUP(Vendas!$N43,Vendedores!$A$5:$A$9,Vendedores!$D$5:$D$9)</f>
        <v>0.2</v>
      </c>
      <c r="L43" s="31">
        <f>IF(Vendas!$J43&lt;=Vendas!$K43,Vendas!$J43,Vendas!$K43)</f>
        <v>0.2</v>
      </c>
      <c r="M43" s="12">
        <f>Vendas!$G43*Vendas!$F43</f>
        <v>187.6</v>
      </c>
      <c r="N43" s="9" t="s">
        <v>102</v>
      </c>
    </row>
    <row r="44" spans="1:14" ht="15.75" customHeight="1">
      <c r="A44" s="28">
        <f>MONTH(Vendas!$C44)</f>
        <v>5</v>
      </c>
      <c r="B44" s="28" t="str">
        <f>PROPER(TEXT(DATE(,Vendas!$A44,1),"Mmm"))</f>
        <v>Mai</v>
      </c>
      <c r="C44" s="29">
        <v>45054</v>
      </c>
      <c r="D44" s="28" t="s">
        <v>75</v>
      </c>
      <c r="E44" s="28" t="str">
        <f>_xlfn.XLOOKUP(Vendas!$D44,Produtos!$B$7:$B$66,Produtos!$E$7:$E$66)</f>
        <v>Vestuário</v>
      </c>
      <c r="F44" s="9">
        <v>2</v>
      </c>
      <c r="G44" s="30">
        <f>VLOOKUP(Vendas!$D44,Produtos!$B$6:$G$66,6,0)</f>
        <v>72.5</v>
      </c>
      <c r="H44" s="9">
        <f>_xlfn.XMATCH(Vendas!$E44,Desc_Categorias,0)</f>
        <v>3</v>
      </c>
      <c r="I44" s="31">
        <f>VLOOKUP(Vendas!$F44,Desc_TabelaToda,Vendas!$H44,TRUE)</f>
        <v>0.15</v>
      </c>
      <c r="J44" s="31">
        <f>INDEX(Desc_TabelaToda,MATCH(Vendas!$F44,Desc_Quantidades,1),MATCH(LOOKUP(Vendas!$D44,Produtos!$B$6:$B$66,Produtos!$E$6:$E$66),Desc_Categorias,0))</f>
        <v>0.15</v>
      </c>
      <c r="K44" s="31">
        <f>_xlfn.XLOOKUP(Vendas!$N44,Vendedores!$A$5:$A$9,Vendedores!$D$5:$D$9)</f>
        <v>0.15</v>
      </c>
      <c r="L44" s="31">
        <f>IF(Vendas!$J44&lt;=Vendas!$K44,Vendas!$J44,Vendas!$K44)</f>
        <v>0.15</v>
      </c>
      <c r="M44" s="12">
        <f>Vendas!$G44*Vendas!$F44</f>
        <v>145</v>
      </c>
      <c r="N44" s="9" t="s">
        <v>114</v>
      </c>
    </row>
    <row r="45" spans="1:14" ht="15.75" customHeight="1">
      <c r="A45" s="28">
        <f>MONTH(Vendas!$C45)</f>
        <v>5</v>
      </c>
      <c r="B45" s="28" t="str">
        <f>PROPER(TEXT(DATE(,Vendas!$A45,1),"Mmm"))</f>
        <v>Mai</v>
      </c>
      <c r="C45" s="29">
        <v>45055</v>
      </c>
      <c r="D45" s="28" t="s">
        <v>67</v>
      </c>
      <c r="E45" s="28" t="str">
        <f>_xlfn.XLOOKUP(Vendas!$D45,Produtos!$B$7:$B$66,Produtos!$E$7:$E$66)</f>
        <v>Vestuário</v>
      </c>
      <c r="F45" s="9">
        <v>3</v>
      </c>
      <c r="G45" s="30">
        <f>VLOOKUP(Vendas!$D45,Produtos!$B$6:$G$66,6,0)</f>
        <v>140</v>
      </c>
      <c r="H45" s="9">
        <f>_xlfn.XMATCH(Vendas!$E45,Desc_Categorias,0)</f>
        <v>3</v>
      </c>
      <c r="I45" s="31">
        <f>VLOOKUP(Vendas!$F45,Desc_TabelaToda,Vendas!$H45,TRUE)</f>
        <v>0.2</v>
      </c>
      <c r="J45" s="31">
        <f>INDEX(Desc_TabelaToda,MATCH(Vendas!$F45,Desc_Quantidades,1),MATCH(LOOKUP(Vendas!$D45,Produtos!$B$6:$B$66,Produtos!$E$6:$E$66),Desc_Categorias,0))</f>
        <v>0.2</v>
      </c>
      <c r="K45" s="31">
        <f>_xlfn.XLOOKUP(Vendas!$N45,Vendedores!$A$5:$A$9,Vendedores!$D$5:$D$9)</f>
        <v>0.2</v>
      </c>
      <c r="L45" s="31">
        <f>IF(Vendas!$J45&lt;=Vendas!$K45,Vendas!$J45,Vendas!$K45)</f>
        <v>0.2</v>
      </c>
      <c r="M45" s="12">
        <f>Vendas!$G45*Vendas!$F45</f>
        <v>420</v>
      </c>
      <c r="N45" s="9" t="s">
        <v>111</v>
      </c>
    </row>
    <row r="46" spans="1:14" ht="15.75" customHeight="1">
      <c r="A46" s="28">
        <f>MONTH(Vendas!$C46)</f>
        <v>5</v>
      </c>
      <c r="B46" s="28" t="str">
        <f>PROPER(TEXT(DATE(,Vendas!$A46,1),"Mmm"))</f>
        <v>Mai</v>
      </c>
      <c r="C46" s="29">
        <v>45056</v>
      </c>
      <c r="D46" s="28" t="s">
        <v>65</v>
      </c>
      <c r="E46" s="28" t="str">
        <f>_xlfn.XLOOKUP(Vendas!$D46,Produtos!$B$7:$B$66,Produtos!$E$7:$E$66)</f>
        <v>Vestuário</v>
      </c>
      <c r="F46" s="9">
        <v>1</v>
      </c>
      <c r="G46" s="30">
        <f>VLOOKUP(Vendas!$D46,Produtos!$B$6:$G$66,6,0)</f>
        <v>91.4</v>
      </c>
      <c r="H46" s="9">
        <f>_xlfn.XMATCH(Vendas!$E46,Desc_Categorias,0)</f>
        <v>3</v>
      </c>
      <c r="I46" s="31">
        <f>VLOOKUP(Vendas!$F46,Desc_TabelaToda,Vendas!$H46,TRUE)</f>
        <v>0.1</v>
      </c>
      <c r="J46" s="31">
        <f>INDEX(Desc_TabelaToda,MATCH(Vendas!$F46,Desc_Quantidades,1),MATCH(LOOKUP(Vendas!$D46,Produtos!$B$6:$B$66,Produtos!$E$6:$E$66),Desc_Categorias,0))</f>
        <v>0.1</v>
      </c>
      <c r="K46" s="31">
        <f>_xlfn.XLOOKUP(Vendas!$N46,Vendedores!$A$5:$A$9,Vendedores!$D$5:$D$9)</f>
        <v>0.15</v>
      </c>
      <c r="L46" s="31">
        <f>IF(Vendas!$J46&lt;=Vendas!$K46,Vendas!$J46,Vendas!$K46)</f>
        <v>0.1</v>
      </c>
      <c r="M46" s="12">
        <f>Vendas!$G46*Vendas!$F46</f>
        <v>91.4</v>
      </c>
      <c r="N46" s="9" t="s">
        <v>105</v>
      </c>
    </row>
    <row r="47" spans="1:14" ht="15.75" customHeight="1">
      <c r="A47" s="28">
        <f>MONTH(Vendas!$C47)</f>
        <v>5</v>
      </c>
      <c r="B47" s="28" t="str">
        <f>PROPER(TEXT(DATE(,Vendas!$A47,1),"Mmm"))</f>
        <v>Mai</v>
      </c>
      <c r="C47" s="29">
        <v>45057</v>
      </c>
      <c r="D47" s="28" t="s">
        <v>50</v>
      </c>
      <c r="E47" s="28" t="str">
        <f>_xlfn.XLOOKUP(Vendas!$D47,Produtos!$B$7:$B$66,Produtos!$E$7:$E$66)</f>
        <v>Acessórios</v>
      </c>
      <c r="F47" s="9">
        <v>2</v>
      </c>
      <c r="G47" s="30">
        <f>VLOOKUP(Vendas!$D47,Produtos!$B$6:$G$66,6,0)</f>
        <v>349.9</v>
      </c>
      <c r="H47" s="9">
        <f>_xlfn.XMATCH(Vendas!$E47,Desc_Categorias,0)</f>
        <v>2</v>
      </c>
      <c r="I47" s="31">
        <f>VLOOKUP(Vendas!$F47,Desc_TabelaToda,Vendas!$H47,TRUE)</f>
        <v>0.05</v>
      </c>
      <c r="J47" s="31">
        <f>INDEX(Desc_TabelaToda,MATCH(Vendas!$F47,Desc_Quantidades,1),MATCH(LOOKUP(Vendas!$D47,Produtos!$B$6:$B$66,Produtos!$E$6:$E$66),Desc_Categorias,0))</f>
        <v>0.05</v>
      </c>
      <c r="K47" s="31">
        <f>_xlfn.XLOOKUP(Vendas!$N47,Vendedores!$A$5:$A$9,Vendedores!$D$5:$D$9)</f>
        <v>0.2</v>
      </c>
      <c r="L47" s="31">
        <f>IF(Vendas!$J47&lt;=Vendas!$K47,Vendas!$J47,Vendas!$K47)</f>
        <v>0.05</v>
      </c>
      <c r="M47" s="12">
        <f>Vendas!$G47*Vendas!$F47</f>
        <v>699.8</v>
      </c>
      <c r="N47" s="9" t="s">
        <v>111</v>
      </c>
    </row>
    <row r="48" spans="1:14" ht="15.75" customHeight="1">
      <c r="A48" s="28">
        <f>MONTH(Vendas!$C48)</f>
        <v>5</v>
      </c>
      <c r="B48" s="28" t="str">
        <f>PROPER(TEXT(DATE(,Vendas!$A48,1),"Mmm"))</f>
        <v>Mai</v>
      </c>
      <c r="C48" s="29">
        <v>45058</v>
      </c>
      <c r="D48" s="28" t="s">
        <v>7</v>
      </c>
      <c r="E48" s="28" t="str">
        <f>_xlfn.XLOOKUP(Vendas!$D48,Produtos!$B$7:$B$66,Produtos!$E$7:$E$66)</f>
        <v>Vestuário</v>
      </c>
      <c r="F48" s="9">
        <v>3</v>
      </c>
      <c r="G48" s="30">
        <f>VLOOKUP(Vendas!$D48,Produtos!$B$6:$G$66,6,0)</f>
        <v>65.900000000000006</v>
      </c>
      <c r="H48" s="9">
        <f>_xlfn.XMATCH(Vendas!$E48,Desc_Categorias,0)</f>
        <v>3</v>
      </c>
      <c r="I48" s="31">
        <f>VLOOKUP(Vendas!$F48,Desc_TabelaToda,Vendas!$H48,TRUE)</f>
        <v>0.2</v>
      </c>
      <c r="J48" s="31">
        <f>INDEX(Desc_TabelaToda,MATCH(Vendas!$F48,Desc_Quantidades,1),MATCH(LOOKUP(Vendas!$D48,Produtos!$B$6:$B$66,Produtos!$E$6:$E$66),Desc_Categorias,0))</f>
        <v>0.2</v>
      </c>
      <c r="K48" s="31">
        <f>_xlfn.XLOOKUP(Vendas!$N48,Vendedores!$A$5:$A$9,Vendedores!$D$5:$D$9)</f>
        <v>0.15</v>
      </c>
      <c r="L48" s="31">
        <f>IF(Vendas!$J48&lt;=Vendas!$K48,Vendas!$J48,Vendas!$K48)</f>
        <v>0.15</v>
      </c>
      <c r="M48" s="12">
        <f>Vendas!$G48*Vendas!$F48</f>
        <v>197.70000000000002</v>
      </c>
      <c r="N48" s="9" t="s">
        <v>105</v>
      </c>
    </row>
    <row r="49" spans="1:14" ht="15.75" customHeight="1">
      <c r="A49" s="28">
        <f>MONTH(Vendas!$C49)</f>
        <v>5</v>
      </c>
      <c r="B49" s="28" t="str">
        <f>PROPER(TEXT(DATE(,Vendas!$A49,1),"Mmm"))</f>
        <v>Mai</v>
      </c>
      <c r="C49" s="29">
        <v>45061</v>
      </c>
      <c r="D49" s="28" t="s">
        <v>65</v>
      </c>
      <c r="E49" s="28" t="str">
        <f>_xlfn.XLOOKUP(Vendas!$D49,Produtos!$B$7:$B$66,Produtos!$E$7:$E$66)</f>
        <v>Vestuário</v>
      </c>
      <c r="F49" s="9">
        <v>2</v>
      </c>
      <c r="G49" s="30">
        <f>VLOOKUP(Vendas!$D49,Produtos!$B$6:$G$66,6,0)</f>
        <v>91.4</v>
      </c>
      <c r="H49" s="9">
        <f>_xlfn.XMATCH(Vendas!$E49,Desc_Categorias,0)</f>
        <v>3</v>
      </c>
      <c r="I49" s="31">
        <f>VLOOKUP(Vendas!$F49,Desc_TabelaToda,Vendas!$H49,TRUE)</f>
        <v>0.15</v>
      </c>
      <c r="J49" s="31">
        <f>INDEX(Desc_TabelaToda,MATCH(Vendas!$F49,Desc_Quantidades,1),MATCH(LOOKUP(Vendas!$D49,Produtos!$B$6:$B$66,Produtos!$E$6:$E$66),Desc_Categorias,0))</f>
        <v>0.15</v>
      </c>
      <c r="K49" s="31">
        <f>_xlfn.XLOOKUP(Vendas!$N49,Vendedores!$A$5:$A$9,Vendedores!$D$5:$D$9)</f>
        <v>0.2</v>
      </c>
      <c r="L49" s="31">
        <f>IF(Vendas!$J49&lt;=Vendas!$K49,Vendas!$J49,Vendas!$K49)</f>
        <v>0.15</v>
      </c>
      <c r="M49" s="12">
        <f>Vendas!$G49*Vendas!$F49</f>
        <v>182.8</v>
      </c>
      <c r="N49" s="9" t="s">
        <v>102</v>
      </c>
    </row>
    <row r="50" spans="1:14" ht="15.75" customHeight="1">
      <c r="A50" s="28">
        <f>MONTH(Vendas!$C50)</f>
        <v>5</v>
      </c>
      <c r="B50" s="28" t="str">
        <f>PROPER(TEXT(DATE(,Vendas!$A50,1),"Mmm"))</f>
        <v>Mai</v>
      </c>
      <c r="C50" s="29">
        <v>45064</v>
      </c>
      <c r="D50" s="28" t="s">
        <v>19</v>
      </c>
      <c r="E50" s="28" t="str">
        <f>_xlfn.XLOOKUP(Vendas!$D50,Produtos!$B$7:$B$66,Produtos!$E$7:$E$66)</f>
        <v>Acessórios</v>
      </c>
      <c r="F50" s="9">
        <v>4</v>
      </c>
      <c r="G50" s="30">
        <f>VLOOKUP(Vendas!$D50,Produtos!$B$6:$G$66,6,0)</f>
        <v>259.89999999999998</v>
      </c>
      <c r="H50" s="9">
        <f>_xlfn.XMATCH(Vendas!$E50,Desc_Categorias,0)</f>
        <v>2</v>
      </c>
      <c r="I50" s="31">
        <f>VLOOKUP(Vendas!$F50,Desc_TabelaToda,Vendas!$H50,TRUE)</f>
        <v>0.15</v>
      </c>
      <c r="J50" s="31">
        <f>INDEX(Desc_TabelaToda,MATCH(Vendas!$F50,Desc_Quantidades,1),MATCH(LOOKUP(Vendas!$D50,Produtos!$B$6:$B$66,Produtos!$E$6:$E$66),Desc_Categorias,0))</f>
        <v>0.15</v>
      </c>
      <c r="K50" s="31">
        <f>_xlfn.XLOOKUP(Vendas!$N50,Vendedores!$A$5:$A$9,Vendedores!$D$5:$D$9)</f>
        <v>0.15</v>
      </c>
      <c r="L50" s="31">
        <f>IF(Vendas!$J50&lt;=Vendas!$K50,Vendas!$J50,Vendas!$K50)</f>
        <v>0.15</v>
      </c>
      <c r="M50" s="12">
        <f>Vendas!$G50*Vendas!$F50</f>
        <v>1039.5999999999999</v>
      </c>
      <c r="N50" s="9" t="s">
        <v>105</v>
      </c>
    </row>
    <row r="51" spans="1:14" ht="15.75" customHeight="1">
      <c r="A51" s="28">
        <f>MONTH(Vendas!$C51)</f>
        <v>6</v>
      </c>
      <c r="B51" s="28" t="str">
        <f>PROPER(TEXT(DATE(,Vendas!$A51,1),"Mmm"))</f>
        <v>Jun</v>
      </c>
      <c r="C51" s="29">
        <v>45084</v>
      </c>
      <c r="D51" s="28" t="s">
        <v>15</v>
      </c>
      <c r="E51" s="28" t="str">
        <f>_xlfn.XLOOKUP(Vendas!$D51,Produtos!$B$7:$B$66,Produtos!$E$7:$E$66)</f>
        <v>Acessórios</v>
      </c>
      <c r="F51" s="9">
        <v>3</v>
      </c>
      <c r="G51" s="30">
        <f>VLOOKUP(Vendas!$D51,Produtos!$B$6:$G$66,6,0)</f>
        <v>145</v>
      </c>
      <c r="H51" s="9">
        <f>_xlfn.XMATCH(Vendas!$E51,Desc_Categorias,0)</f>
        <v>2</v>
      </c>
      <c r="I51" s="31">
        <f>VLOOKUP(Vendas!$F51,Desc_TabelaToda,Vendas!$H51,TRUE)</f>
        <v>0.15</v>
      </c>
      <c r="J51" s="31">
        <f>INDEX(Desc_TabelaToda,MATCH(Vendas!$F51,Desc_Quantidades,1),MATCH(LOOKUP(Vendas!$D51,Produtos!$B$6:$B$66,Produtos!$E$6:$E$66),Desc_Categorias,0))</f>
        <v>0.15</v>
      </c>
      <c r="K51" s="31">
        <f>_xlfn.XLOOKUP(Vendas!$N51,Vendedores!$A$5:$A$9,Vendedores!$D$5:$D$9)</f>
        <v>0.2</v>
      </c>
      <c r="L51" s="31">
        <f>IF(Vendas!$J51&lt;=Vendas!$K51,Vendas!$J51,Vendas!$K51)</f>
        <v>0.15</v>
      </c>
      <c r="M51" s="12">
        <f>Vendas!$G51*Vendas!$F51</f>
        <v>435</v>
      </c>
      <c r="N51" s="9" t="s">
        <v>102</v>
      </c>
    </row>
    <row r="52" spans="1:14" ht="15.75" customHeight="1">
      <c r="A52" s="28">
        <f>MONTH(Vendas!$C52)</f>
        <v>6</v>
      </c>
      <c r="B52" s="28" t="str">
        <f>PROPER(TEXT(DATE(,Vendas!$A52,1),"Mmm"))</f>
        <v>Jun</v>
      </c>
      <c r="C52" s="29">
        <v>45084</v>
      </c>
      <c r="D52" s="28" t="s">
        <v>69</v>
      </c>
      <c r="E52" s="28" t="str">
        <f>_xlfn.XLOOKUP(Vendas!$D52,Produtos!$B$7:$B$66,Produtos!$E$7:$E$66)</f>
        <v>Vestuário</v>
      </c>
      <c r="F52" s="9">
        <v>2</v>
      </c>
      <c r="G52" s="30">
        <f>VLOOKUP(Vendas!$D52,Produtos!$B$6:$G$66,6,0)</f>
        <v>142.9</v>
      </c>
      <c r="H52" s="9">
        <f>_xlfn.XMATCH(Vendas!$E52,Desc_Categorias,0)</f>
        <v>3</v>
      </c>
      <c r="I52" s="31">
        <f>VLOOKUP(Vendas!$F52,Desc_TabelaToda,Vendas!$H52,TRUE)</f>
        <v>0.15</v>
      </c>
      <c r="J52" s="31">
        <f>INDEX(Desc_TabelaToda,MATCH(Vendas!$F52,Desc_Quantidades,1),MATCH(LOOKUP(Vendas!$D52,Produtos!$B$6:$B$66,Produtos!$E$6:$E$66),Desc_Categorias,0))</f>
        <v>0.15</v>
      </c>
      <c r="K52" s="31">
        <f>_xlfn.XLOOKUP(Vendas!$N52,Vendedores!$A$5:$A$9,Vendedores!$D$5:$D$9)</f>
        <v>0.1</v>
      </c>
      <c r="L52" s="31">
        <f>IF(Vendas!$J52&lt;=Vendas!$K52,Vendas!$J52,Vendas!$K52)</f>
        <v>0.1</v>
      </c>
      <c r="M52" s="12">
        <f>Vendas!$G52*Vendas!$F52</f>
        <v>285.8</v>
      </c>
      <c r="N52" s="9" t="s">
        <v>108</v>
      </c>
    </row>
    <row r="53" spans="1:14" ht="15.75" customHeight="1">
      <c r="A53" s="28">
        <f>MONTH(Vendas!$C53)</f>
        <v>6</v>
      </c>
      <c r="B53" s="28" t="str">
        <f>PROPER(TEXT(DATE(,Vendas!$A53,1),"Mmm"))</f>
        <v>Jun</v>
      </c>
      <c r="C53" s="29">
        <v>45086</v>
      </c>
      <c r="D53" s="28" t="s">
        <v>97</v>
      </c>
      <c r="E53" s="28" t="str">
        <f>_xlfn.XLOOKUP(Vendas!$D53,Produtos!$B$7:$B$66,Produtos!$E$7:$E$66)</f>
        <v>Vestuário</v>
      </c>
      <c r="F53" s="9">
        <v>2</v>
      </c>
      <c r="G53" s="30">
        <f>VLOOKUP(Vendas!$D53,Produtos!$B$6:$G$66,6,0)</f>
        <v>180</v>
      </c>
      <c r="H53" s="9">
        <f>_xlfn.XMATCH(Vendas!$E53,Desc_Categorias,0)</f>
        <v>3</v>
      </c>
      <c r="I53" s="31">
        <f>VLOOKUP(Vendas!$F53,Desc_TabelaToda,Vendas!$H53,TRUE)</f>
        <v>0.15</v>
      </c>
      <c r="J53" s="31">
        <f>INDEX(Desc_TabelaToda,MATCH(Vendas!$F53,Desc_Quantidades,1),MATCH(LOOKUP(Vendas!$D53,Produtos!$B$6:$B$66,Produtos!$E$6:$E$66),Desc_Categorias,0))</f>
        <v>0.15</v>
      </c>
      <c r="K53" s="31">
        <f>_xlfn.XLOOKUP(Vendas!$N53,Vendedores!$A$5:$A$9,Vendedores!$D$5:$D$9)</f>
        <v>0.2</v>
      </c>
      <c r="L53" s="31">
        <f>IF(Vendas!$J53&lt;=Vendas!$K53,Vendas!$J53,Vendas!$K53)</f>
        <v>0.15</v>
      </c>
      <c r="M53" s="12">
        <f>Vendas!$G53*Vendas!$F53</f>
        <v>360</v>
      </c>
      <c r="N53" s="9" t="s">
        <v>102</v>
      </c>
    </row>
    <row r="54" spans="1:14" ht="15.75" customHeight="1">
      <c r="A54" s="28">
        <f>MONTH(Vendas!$C54)</f>
        <v>6</v>
      </c>
      <c r="B54" s="28" t="str">
        <f>PROPER(TEXT(DATE(,Vendas!$A54,1),"Mmm"))</f>
        <v>Jun</v>
      </c>
      <c r="C54" s="29">
        <v>45086</v>
      </c>
      <c r="D54" s="28" t="s">
        <v>34</v>
      </c>
      <c r="E54" s="28" t="str">
        <f>_xlfn.XLOOKUP(Vendas!$D54,Produtos!$B$7:$B$66,Produtos!$E$7:$E$66)</f>
        <v>Vestuário</v>
      </c>
      <c r="F54" s="9">
        <v>2</v>
      </c>
      <c r="G54" s="30">
        <f>VLOOKUP(Vendas!$D54,Produtos!$B$6:$G$66,6,0)</f>
        <v>42.5</v>
      </c>
      <c r="H54" s="9">
        <f>_xlfn.XMATCH(Vendas!$E54,Desc_Categorias,0)</f>
        <v>3</v>
      </c>
      <c r="I54" s="31">
        <f>VLOOKUP(Vendas!$F54,Desc_TabelaToda,Vendas!$H54,TRUE)</f>
        <v>0.15</v>
      </c>
      <c r="J54" s="31">
        <f>INDEX(Desc_TabelaToda,MATCH(Vendas!$F54,Desc_Quantidades,1),MATCH(LOOKUP(Vendas!$D54,Produtos!$B$6:$B$66,Produtos!$E$6:$E$66),Desc_Categorias,0))</f>
        <v>0.15</v>
      </c>
      <c r="K54" s="31">
        <f>_xlfn.XLOOKUP(Vendas!$N54,Vendedores!$A$5:$A$9,Vendedores!$D$5:$D$9)</f>
        <v>0.1</v>
      </c>
      <c r="L54" s="31">
        <f>IF(Vendas!$J54&lt;=Vendas!$K54,Vendas!$J54,Vendas!$K54)</f>
        <v>0.1</v>
      </c>
      <c r="M54" s="12">
        <f>Vendas!$G54*Vendas!$F54</f>
        <v>85</v>
      </c>
      <c r="N54" s="9" t="s">
        <v>108</v>
      </c>
    </row>
    <row r="55" spans="1:14" ht="15.75" customHeight="1">
      <c r="A55" s="28">
        <f>MONTH(Vendas!$C55)</f>
        <v>6</v>
      </c>
      <c r="B55" s="28" t="str">
        <f>PROPER(TEXT(DATE(,Vendas!$A55,1),"Mmm"))</f>
        <v>Jun</v>
      </c>
      <c r="C55" s="29">
        <v>45088</v>
      </c>
      <c r="D55" s="28" t="s">
        <v>7</v>
      </c>
      <c r="E55" s="28" t="str">
        <f>_xlfn.XLOOKUP(Vendas!$D55,Produtos!$B$7:$B$66,Produtos!$E$7:$E$66)</f>
        <v>Vestuário</v>
      </c>
      <c r="F55" s="9">
        <v>1</v>
      </c>
      <c r="G55" s="30">
        <f>VLOOKUP(Vendas!$D55,Produtos!$B$6:$G$66,6,0)</f>
        <v>65.900000000000006</v>
      </c>
      <c r="H55" s="9">
        <f>_xlfn.XMATCH(Vendas!$E55,Desc_Categorias,0)</f>
        <v>3</v>
      </c>
      <c r="I55" s="31">
        <f>VLOOKUP(Vendas!$F55,Desc_TabelaToda,Vendas!$H55,TRUE)</f>
        <v>0.1</v>
      </c>
      <c r="J55" s="31">
        <f>INDEX(Desc_TabelaToda,MATCH(Vendas!$F55,Desc_Quantidades,1),MATCH(LOOKUP(Vendas!$D55,Produtos!$B$6:$B$66,Produtos!$E$6:$E$66),Desc_Categorias,0))</f>
        <v>0.1</v>
      </c>
      <c r="K55" s="31">
        <f>_xlfn.XLOOKUP(Vendas!$N55,Vendedores!$A$5:$A$9,Vendedores!$D$5:$D$9)</f>
        <v>0.15</v>
      </c>
      <c r="L55" s="31">
        <f>IF(Vendas!$J55&lt;=Vendas!$K55,Vendas!$J55,Vendas!$K55)</f>
        <v>0.1</v>
      </c>
      <c r="M55" s="12">
        <f>Vendas!$G55*Vendas!$F55</f>
        <v>65.900000000000006</v>
      </c>
      <c r="N55" s="9" t="s">
        <v>105</v>
      </c>
    </row>
    <row r="56" spans="1:14" ht="15.75" customHeight="1">
      <c r="A56" s="28">
        <f>MONTH(Vendas!$C56)</f>
        <v>6</v>
      </c>
      <c r="B56" s="28" t="str">
        <f>PROPER(TEXT(DATE(,Vendas!$A56,1),"Mmm"))</f>
        <v>Jun</v>
      </c>
      <c r="C56" s="29">
        <v>45090</v>
      </c>
      <c r="D56" s="28" t="s">
        <v>95</v>
      </c>
      <c r="E56" s="28" t="str">
        <f>_xlfn.XLOOKUP(Vendas!$D56,Produtos!$B$7:$B$66,Produtos!$E$7:$E$66)</f>
        <v>Vestuário</v>
      </c>
      <c r="F56" s="9">
        <v>1</v>
      </c>
      <c r="G56" s="30">
        <f>VLOOKUP(Vendas!$D56,Produtos!$B$6:$G$66,6,0)</f>
        <v>180</v>
      </c>
      <c r="H56" s="9">
        <f>_xlfn.XMATCH(Vendas!$E56,Desc_Categorias,0)</f>
        <v>3</v>
      </c>
      <c r="I56" s="31">
        <f>VLOOKUP(Vendas!$F56,Desc_TabelaToda,Vendas!$H56,TRUE)</f>
        <v>0.1</v>
      </c>
      <c r="J56" s="31">
        <f>INDEX(Desc_TabelaToda,MATCH(Vendas!$F56,Desc_Quantidades,1),MATCH(LOOKUP(Vendas!$D56,Produtos!$B$6:$B$66,Produtos!$E$6:$E$66),Desc_Categorias,0))</f>
        <v>0.1</v>
      </c>
      <c r="K56" s="31">
        <f>_xlfn.XLOOKUP(Vendas!$N56,Vendedores!$A$5:$A$9,Vendedores!$D$5:$D$9)</f>
        <v>0.1</v>
      </c>
      <c r="L56" s="31">
        <f>IF(Vendas!$J56&lt;=Vendas!$K56,Vendas!$J56,Vendas!$K56)</f>
        <v>0.1</v>
      </c>
      <c r="M56" s="12">
        <f>Vendas!$G56*Vendas!$F56</f>
        <v>180</v>
      </c>
      <c r="N56" s="9" t="s">
        <v>108</v>
      </c>
    </row>
    <row r="57" spans="1:14" ht="15.75" customHeight="1">
      <c r="A57" s="28">
        <f>MONTH(Vendas!$C57)</f>
        <v>6</v>
      </c>
      <c r="B57" s="28" t="str">
        <f>PROPER(TEXT(DATE(,Vendas!$A57,1),"Mmm"))</f>
        <v>Jun</v>
      </c>
      <c r="C57" s="29">
        <v>45093</v>
      </c>
      <c r="D57" s="28" t="s">
        <v>85</v>
      </c>
      <c r="E57" s="28" t="str">
        <f>_xlfn.XLOOKUP(Vendas!$D57,Produtos!$B$7:$B$66,Produtos!$E$7:$E$66)</f>
        <v>Vestuário</v>
      </c>
      <c r="F57" s="9">
        <v>3</v>
      </c>
      <c r="G57" s="30">
        <f>VLOOKUP(Vendas!$D57,Produtos!$B$6:$G$66,6,0)</f>
        <v>32.9</v>
      </c>
      <c r="H57" s="9">
        <f>_xlfn.XMATCH(Vendas!$E57,Desc_Categorias,0)</f>
        <v>3</v>
      </c>
      <c r="I57" s="31">
        <f>VLOOKUP(Vendas!$F57,Desc_TabelaToda,Vendas!$H57,TRUE)</f>
        <v>0.2</v>
      </c>
      <c r="J57" s="31">
        <f>INDEX(Desc_TabelaToda,MATCH(Vendas!$F57,Desc_Quantidades,1),MATCH(LOOKUP(Vendas!$D57,Produtos!$B$6:$B$66,Produtos!$E$6:$E$66),Desc_Categorias,0))</f>
        <v>0.2</v>
      </c>
      <c r="K57" s="31">
        <f>_xlfn.XLOOKUP(Vendas!$N57,Vendedores!$A$5:$A$9,Vendedores!$D$5:$D$9)</f>
        <v>0.15</v>
      </c>
      <c r="L57" s="31">
        <f>IF(Vendas!$J57&lt;=Vendas!$K57,Vendas!$J57,Vendas!$K57)</f>
        <v>0.15</v>
      </c>
      <c r="M57" s="12">
        <f>Vendas!$G57*Vendas!$F57</f>
        <v>98.699999999999989</v>
      </c>
      <c r="N57" s="9" t="s">
        <v>105</v>
      </c>
    </row>
    <row r="58" spans="1:14" ht="15.75" customHeight="1">
      <c r="A58" s="28">
        <f>MONTH(Vendas!$C58)</f>
        <v>6</v>
      </c>
      <c r="B58" s="28" t="str">
        <f>PROPER(TEXT(DATE(,Vendas!$A58,1),"Mmm"))</f>
        <v>Jun</v>
      </c>
      <c r="C58" s="29">
        <v>45093</v>
      </c>
      <c r="D58" s="28" t="s">
        <v>26</v>
      </c>
      <c r="E58" s="28" t="str">
        <f>_xlfn.XLOOKUP(Vendas!$D58,Produtos!$B$7:$B$66,Produtos!$E$7:$E$66)</f>
        <v>Vestuário</v>
      </c>
      <c r="F58" s="9">
        <v>4</v>
      </c>
      <c r="G58" s="30">
        <f>VLOOKUP(Vendas!$D58,Produtos!$B$6:$G$66,6,0)</f>
        <v>92.9</v>
      </c>
      <c r="H58" s="9">
        <f>_xlfn.XMATCH(Vendas!$E58,Desc_Categorias,0)</f>
        <v>3</v>
      </c>
      <c r="I58" s="31">
        <f>VLOOKUP(Vendas!$F58,Desc_TabelaToda,Vendas!$H58,TRUE)</f>
        <v>0.2</v>
      </c>
      <c r="J58" s="31">
        <f>INDEX(Desc_TabelaToda,MATCH(Vendas!$F58,Desc_Quantidades,1),MATCH(LOOKUP(Vendas!$D58,Produtos!$B$6:$B$66,Produtos!$E$6:$E$66),Desc_Categorias,0))</f>
        <v>0.2</v>
      </c>
      <c r="K58" s="31">
        <f>_xlfn.XLOOKUP(Vendas!$N58,Vendedores!$A$5:$A$9,Vendedores!$D$5:$D$9)</f>
        <v>0.2</v>
      </c>
      <c r="L58" s="31">
        <f>IF(Vendas!$J58&lt;=Vendas!$K58,Vendas!$J58,Vendas!$K58)</f>
        <v>0.2</v>
      </c>
      <c r="M58" s="12">
        <f>Vendas!$G58*Vendas!$F58</f>
        <v>371.6</v>
      </c>
      <c r="N58" s="9" t="s">
        <v>102</v>
      </c>
    </row>
    <row r="59" spans="1:14" ht="15.75" customHeight="1">
      <c r="A59" s="28">
        <f>MONTH(Vendas!$C59)</f>
        <v>6</v>
      </c>
      <c r="B59" s="28" t="str">
        <f>PROPER(TEXT(DATE(,Vendas!$A59,1),"Mmm"))</f>
        <v>Jun</v>
      </c>
      <c r="C59" s="29">
        <v>45094</v>
      </c>
      <c r="D59" s="28" t="s">
        <v>62</v>
      </c>
      <c r="E59" s="28" t="str">
        <f>_xlfn.XLOOKUP(Vendas!$D59,Produtos!$B$7:$B$66,Produtos!$E$7:$E$66)</f>
        <v>Calçado</v>
      </c>
      <c r="F59" s="9">
        <v>2</v>
      </c>
      <c r="G59" s="30">
        <f>VLOOKUP(Vendas!$D59,Produtos!$B$6:$G$66,6,0)</f>
        <v>259.89999999999998</v>
      </c>
      <c r="H59" s="9">
        <f>_xlfn.XMATCH(Vendas!$E59,Desc_Categorias,0)</f>
        <v>4</v>
      </c>
      <c r="I59" s="31">
        <f>VLOOKUP(Vendas!$F59,Desc_TabelaToda,Vendas!$H59,TRUE)</f>
        <v>0.1</v>
      </c>
      <c r="J59" s="31">
        <f>INDEX(Desc_TabelaToda,MATCH(Vendas!$F59,Desc_Quantidades,1),MATCH(LOOKUP(Vendas!$D59,Produtos!$B$6:$B$66,Produtos!$E$6:$E$66),Desc_Categorias,0))</f>
        <v>0.1</v>
      </c>
      <c r="K59" s="31">
        <f>_xlfn.XLOOKUP(Vendas!$N59,Vendedores!$A$5:$A$9,Vendedores!$D$5:$D$9)</f>
        <v>0.1</v>
      </c>
      <c r="L59" s="31">
        <f>IF(Vendas!$J59&lt;=Vendas!$K59,Vendas!$J59,Vendas!$K59)</f>
        <v>0.1</v>
      </c>
      <c r="M59" s="12">
        <f>Vendas!$G59*Vendas!$F59</f>
        <v>519.79999999999995</v>
      </c>
      <c r="N59" s="9" t="s">
        <v>108</v>
      </c>
    </row>
    <row r="60" spans="1:14" ht="15.75" customHeight="1">
      <c r="A60" s="28">
        <f>MONTH(Vendas!$C60)</f>
        <v>6</v>
      </c>
      <c r="B60" s="28" t="str">
        <f>PROPER(TEXT(DATE(,Vendas!$A60,1),"Mmm"))</f>
        <v>Jun</v>
      </c>
      <c r="C60" s="29">
        <v>45097</v>
      </c>
      <c r="D60" s="28" t="s">
        <v>48</v>
      </c>
      <c r="E60" s="28" t="str">
        <f>_xlfn.XLOOKUP(Vendas!$D60,Produtos!$B$7:$B$66,Produtos!$E$7:$E$66)</f>
        <v>Vestuário</v>
      </c>
      <c r="F60" s="9">
        <v>1</v>
      </c>
      <c r="G60" s="30">
        <f>VLOOKUP(Vendas!$D60,Produtos!$B$6:$G$66,6,0)</f>
        <v>259.89999999999998</v>
      </c>
      <c r="H60" s="9">
        <f>_xlfn.XMATCH(Vendas!$E60,Desc_Categorias,0)</f>
        <v>3</v>
      </c>
      <c r="I60" s="31">
        <f>VLOOKUP(Vendas!$F60,Desc_TabelaToda,Vendas!$H60,TRUE)</f>
        <v>0.1</v>
      </c>
      <c r="J60" s="31">
        <f>INDEX(Desc_TabelaToda,MATCH(Vendas!$F60,Desc_Quantidades,1),MATCH(LOOKUP(Vendas!$D60,Produtos!$B$6:$B$66,Produtos!$E$6:$E$66),Desc_Categorias,0))</f>
        <v>0.1</v>
      </c>
      <c r="K60" s="31">
        <f>_xlfn.XLOOKUP(Vendas!$N60,Vendedores!$A$5:$A$9,Vendedores!$D$5:$D$9)</f>
        <v>0.15</v>
      </c>
      <c r="L60" s="31">
        <f>IF(Vendas!$J60&lt;=Vendas!$K60,Vendas!$J60,Vendas!$K60)</f>
        <v>0.1</v>
      </c>
      <c r="M60" s="12">
        <f>Vendas!$G60*Vendas!$F60</f>
        <v>259.89999999999998</v>
      </c>
      <c r="N60" s="9" t="s">
        <v>114</v>
      </c>
    </row>
    <row r="61" spans="1:14" ht="15.75" customHeight="1">
      <c r="A61" s="28">
        <f>MONTH(Vendas!$C61)</f>
        <v>6</v>
      </c>
      <c r="B61" s="28" t="str">
        <f>PROPER(TEXT(DATE(,Vendas!$A61,1),"Mmm"))</f>
        <v>Jun</v>
      </c>
      <c r="C61" s="29">
        <v>45105</v>
      </c>
      <c r="D61" s="28" t="s">
        <v>34</v>
      </c>
      <c r="E61" s="28" t="str">
        <f>_xlfn.XLOOKUP(Vendas!$D61,Produtos!$B$7:$B$66,Produtos!$E$7:$E$66)</f>
        <v>Vestuário</v>
      </c>
      <c r="F61" s="9">
        <v>5</v>
      </c>
      <c r="G61" s="30">
        <f>VLOOKUP(Vendas!$D61,Produtos!$B$6:$G$66,6,0)</f>
        <v>42.5</v>
      </c>
      <c r="H61" s="9">
        <f>_xlfn.XMATCH(Vendas!$E61,Desc_Categorias,0)</f>
        <v>3</v>
      </c>
      <c r="I61" s="31">
        <f>VLOOKUP(Vendas!$F61,Desc_TabelaToda,Vendas!$H61,TRUE)</f>
        <v>0.25</v>
      </c>
      <c r="J61" s="31">
        <f>INDEX(Desc_TabelaToda,MATCH(Vendas!$F61,Desc_Quantidades,1),MATCH(LOOKUP(Vendas!$D61,Produtos!$B$6:$B$66,Produtos!$E$6:$E$66),Desc_Categorias,0))</f>
        <v>0.25</v>
      </c>
      <c r="K61" s="31">
        <f>_xlfn.XLOOKUP(Vendas!$N61,Vendedores!$A$5:$A$9,Vendedores!$D$5:$D$9)</f>
        <v>0.15</v>
      </c>
      <c r="L61" s="31">
        <f>IF(Vendas!$J61&lt;=Vendas!$K61,Vendas!$J61,Vendas!$K61)</f>
        <v>0.15</v>
      </c>
      <c r="M61" s="12">
        <f>Vendas!$G61*Vendas!$F61</f>
        <v>212.5</v>
      </c>
      <c r="N61" s="9" t="s">
        <v>114</v>
      </c>
    </row>
    <row r="62" spans="1:14" ht="15.75" customHeight="1">
      <c r="A62" s="28">
        <f>MONTH(Vendas!$C62)</f>
        <v>6</v>
      </c>
      <c r="B62" s="28" t="str">
        <f>PROPER(TEXT(DATE(,Vendas!$A62,1),"Mmm"))</f>
        <v>Jun</v>
      </c>
      <c r="C62" s="29">
        <v>45105</v>
      </c>
      <c r="D62" s="28" t="s">
        <v>85</v>
      </c>
      <c r="E62" s="28" t="str">
        <f>_xlfn.XLOOKUP(Vendas!$D62,Produtos!$B$7:$B$66,Produtos!$E$7:$E$66)</f>
        <v>Vestuário</v>
      </c>
      <c r="F62" s="9">
        <v>2</v>
      </c>
      <c r="G62" s="30">
        <f>VLOOKUP(Vendas!$D62,Produtos!$B$6:$G$66,6,0)</f>
        <v>32.9</v>
      </c>
      <c r="H62" s="9">
        <f>_xlfn.XMATCH(Vendas!$E62,Desc_Categorias,0)</f>
        <v>3</v>
      </c>
      <c r="I62" s="31">
        <f>VLOOKUP(Vendas!$F62,Desc_TabelaToda,Vendas!$H62,TRUE)</f>
        <v>0.15</v>
      </c>
      <c r="J62" s="31">
        <f>INDEX(Desc_TabelaToda,MATCH(Vendas!$F62,Desc_Quantidades,1),MATCH(LOOKUP(Vendas!$D62,Produtos!$B$6:$B$66,Produtos!$E$6:$E$66),Desc_Categorias,0))</f>
        <v>0.15</v>
      </c>
      <c r="K62" s="31">
        <f>_xlfn.XLOOKUP(Vendas!$N62,Vendedores!$A$5:$A$9,Vendedores!$D$5:$D$9)</f>
        <v>0.15</v>
      </c>
      <c r="L62" s="31">
        <f>IF(Vendas!$J62&lt;=Vendas!$K62,Vendas!$J62,Vendas!$K62)</f>
        <v>0.15</v>
      </c>
      <c r="M62" s="12">
        <f>Vendas!$G62*Vendas!$F62</f>
        <v>65.8</v>
      </c>
      <c r="N62" s="9" t="s">
        <v>114</v>
      </c>
    </row>
    <row r="63" spans="1:14" ht="15.75" customHeight="1">
      <c r="A63" s="28">
        <f>MONTH(Vendas!$C63)</f>
        <v>6</v>
      </c>
      <c r="B63" s="28" t="str">
        <f>PROPER(TEXT(DATE(,Vendas!$A63,1),"Mmm"))</f>
        <v>Jun</v>
      </c>
      <c r="C63" s="29">
        <v>45106</v>
      </c>
      <c r="D63" s="28" t="s">
        <v>26</v>
      </c>
      <c r="E63" s="28" t="str">
        <f>_xlfn.XLOOKUP(Vendas!$D63,Produtos!$B$7:$B$66,Produtos!$E$7:$E$66)</f>
        <v>Vestuário</v>
      </c>
      <c r="F63" s="9">
        <v>3</v>
      </c>
      <c r="G63" s="30">
        <f>VLOOKUP(Vendas!$D63,Produtos!$B$6:$G$66,6,0)</f>
        <v>92.9</v>
      </c>
      <c r="H63" s="9">
        <f>_xlfn.XMATCH(Vendas!$E63,Desc_Categorias,0)</f>
        <v>3</v>
      </c>
      <c r="I63" s="31">
        <f>VLOOKUP(Vendas!$F63,Desc_TabelaToda,Vendas!$H63,TRUE)</f>
        <v>0.2</v>
      </c>
      <c r="J63" s="31">
        <f>INDEX(Desc_TabelaToda,MATCH(Vendas!$F63,Desc_Quantidades,1),MATCH(LOOKUP(Vendas!$D63,Produtos!$B$6:$B$66,Produtos!$E$6:$E$66),Desc_Categorias,0))</f>
        <v>0.2</v>
      </c>
      <c r="K63" s="31">
        <f>_xlfn.XLOOKUP(Vendas!$N63,Vendedores!$A$5:$A$9,Vendedores!$D$5:$D$9)</f>
        <v>0.2</v>
      </c>
      <c r="L63" s="31">
        <f>IF(Vendas!$J63&lt;=Vendas!$K63,Vendas!$J63,Vendas!$K63)</f>
        <v>0.2</v>
      </c>
      <c r="M63" s="12">
        <f>Vendas!$G63*Vendas!$F63</f>
        <v>278.70000000000005</v>
      </c>
      <c r="N63" s="9" t="s">
        <v>102</v>
      </c>
    </row>
    <row r="64" spans="1:14" ht="15.75" customHeight="1">
      <c r="A64" s="9">
        <f>MONTH(Vendas!$C64)</f>
        <v>6</v>
      </c>
      <c r="B64" s="28" t="str">
        <f>PROPER(TEXT(DATE(,Vendas!$A64,1),"Mmm"))</f>
        <v>Jun</v>
      </c>
      <c r="C64" s="29">
        <v>45107</v>
      </c>
      <c r="D64" s="28" t="s">
        <v>35</v>
      </c>
      <c r="E64" s="28" t="str">
        <f>_xlfn.XLOOKUP(Vendas!$D64,Produtos!$B$7:$B$66,Produtos!$E$7:$E$66)</f>
        <v>Vestuário</v>
      </c>
      <c r="F64" s="9">
        <v>10</v>
      </c>
      <c r="G64" s="30">
        <f>VLOOKUP(Vendas!$D64,Produtos!$B$6:$G$66,6,0)</f>
        <v>25.9</v>
      </c>
      <c r="H64" s="9">
        <f>_xlfn.XMATCH(Vendas!$E64,Desc_Categorias,0)</f>
        <v>3</v>
      </c>
      <c r="I64" s="31">
        <f>VLOOKUP(Vendas!$F64,Desc_TabelaToda,Vendas!$H64,TRUE)</f>
        <v>0.3</v>
      </c>
      <c r="J64" s="31">
        <f>INDEX(Desc_TabelaToda,MATCH(Vendas!$F64,Desc_Quantidades,1),MATCH(LOOKUP(Vendas!$D64,Produtos!$B$6:$B$66,Produtos!$E$6:$E$66),Desc_Categorias,0))</f>
        <v>0.3</v>
      </c>
      <c r="K64" s="31">
        <f>_xlfn.XLOOKUP(Vendas!$N64,Vendedores!$A$5:$A$9,Vendedores!$D$5:$D$9)</f>
        <v>0.2</v>
      </c>
      <c r="L64" s="31">
        <f>IF(Vendas!$J64&lt;=Vendas!$K64,Vendas!$J64,Vendas!$K64)</f>
        <v>0.2</v>
      </c>
      <c r="M64" s="12">
        <f>Vendas!$G64*Vendas!$F64</f>
        <v>259</v>
      </c>
      <c r="N64" s="9" t="s">
        <v>102</v>
      </c>
    </row>
    <row r="65" spans="1:14" ht="15.75" customHeight="1">
      <c r="A65" s="9">
        <f>MONTH(Vendas!$C65)</f>
        <v>7</v>
      </c>
      <c r="B65" s="28" t="str">
        <f>PROPER(TEXT(DATE(,Vendas!$A65,1),"Mmm"))</f>
        <v>Jul</v>
      </c>
      <c r="C65" s="29">
        <v>45112</v>
      </c>
      <c r="D65" s="28" t="s">
        <v>77</v>
      </c>
      <c r="E65" s="28" t="str">
        <f>_xlfn.XLOOKUP(Vendas!$D65,Produtos!$B$7:$B$66,Produtos!$E$7:$E$66)</f>
        <v>Vestuário</v>
      </c>
      <c r="F65" s="9">
        <v>1</v>
      </c>
      <c r="G65" s="30">
        <f>VLOOKUP(Vendas!$D65,Produtos!$B$6:$G$66,6,0)</f>
        <v>72.5</v>
      </c>
      <c r="H65" s="9">
        <f>_xlfn.XMATCH(Vendas!$E65,Desc_Categorias,0)</f>
        <v>3</v>
      </c>
      <c r="I65" s="31">
        <f>VLOOKUP(Vendas!$F65,Desc_TabelaToda,Vendas!$H65,TRUE)</f>
        <v>0.1</v>
      </c>
      <c r="J65" s="31">
        <f>INDEX(Desc_TabelaToda,MATCH(Vendas!$F65,Desc_Quantidades,1),MATCH(LOOKUP(Vendas!$D65,Produtos!$B$6:$B$66,Produtos!$E$6:$E$66),Desc_Categorias,0))</f>
        <v>0.1</v>
      </c>
      <c r="K65" s="31">
        <f>_xlfn.XLOOKUP(Vendas!$N65,Vendedores!$A$5:$A$9,Vendedores!$D$5:$D$9)</f>
        <v>0.15</v>
      </c>
      <c r="L65" s="31">
        <f>IF(Vendas!$J65&lt;=Vendas!$K65,Vendas!$J65,Vendas!$K65)</f>
        <v>0.1</v>
      </c>
      <c r="M65" s="12">
        <f>Vendas!$G65*Vendas!$F65</f>
        <v>72.5</v>
      </c>
      <c r="N65" s="9" t="s">
        <v>105</v>
      </c>
    </row>
    <row r="66" spans="1:14" ht="15.75" customHeight="1">
      <c r="A66" s="9">
        <f>MONTH(Vendas!$C66)</f>
        <v>7</v>
      </c>
      <c r="B66" s="28" t="str">
        <f>PROPER(TEXT(DATE(,Vendas!$A66,1),"Mmm"))</f>
        <v>Jul</v>
      </c>
      <c r="C66" s="29">
        <v>45113</v>
      </c>
      <c r="D66" s="28" t="s">
        <v>44</v>
      </c>
      <c r="E66" s="28" t="str">
        <f>_xlfn.XLOOKUP(Vendas!$D66,Produtos!$B$7:$B$66,Produtos!$E$7:$E$66)</f>
        <v>Vestuário</v>
      </c>
      <c r="F66" s="9">
        <v>4</v>
      </c>
      <c r="G66" s="30">
        <f>VLOOKUP(Vendas!$D66,Produtos!$B$6:$G$66,6,0)</f>
        <v>302.89999999999998</v>
      </c>
      <c r="H66" s="9">
        <f>_xlfn.XMATCH(Vendas!$E66,Desc_Categorias,0)</f>
        <v>3</v>
      </c>
      <c r="I66" s="31">
        <f>VLOOKUP(Vendas!$F66,Desc_TabelaToda,Vendas!$H66,TRUE)</f>
        <v>0.2</v>
      </c>
      <c r="J66" s="31">
        <f>INDEX(Desc_TabelaToda,MATCH(Vendas!$F66,Desc_Quantidades,1),MATCH(LOOKUP(Vendas!$D66,Produtos!$B$6:$B$66,Produtos!$E$6:$E$66),Desc_Categorias,0))</f>
        <v>0.2</v>
      </c>
      <c r="K66" s="31">
        <f>_xlfn.XLOOKUP(Vendas!$N66,Vendedores!$A$5:$A$9,Vendedores!$D$5:$D$9)</f>
        <v>0.15</v>
      </c>
      <c r="L66" s="31">
        <f>IF(Vendas!$J66&lt;=Vendas!$K66,Vendas!$J66,Vendas!$K66)</f>
        <v>0.15</v>
      </c>
      <c r="M66" s="12">
        <f>Vendas!$G66*Vendas!$F66</f>
        <v>1211.5999999999999</v>
      </c>
      <c r="N66" s="9" t="s">
        <v>114</v>
      </c>
    </row>
    <row r="67" spans="1:14" ht="15.75" customHeight="1">
      <c r="A67" s="9">
        <f>MONTH(Vendas!$C67)</f>
        <v>7</v>
      </c>
      <c r="B67" s="28" t="str">
        <f>PROPER(TEXT(DATE(,Vendas!$A67,1),"Mmm"))</f>
        <v>Jul</v>
      </c>
      <c r="C67" s="29">
        <v>45114</v>
      </c>
      <c r="D67" s="28" t="s">
        <v>82</v>
      </c>
      <c r="E67" s="28" t="str">
        <f>_xlfn.XLOOKUP(Vendas!$D67,Produtos!$B$7:$B$66,Produtos!$E$7:$E$66)</f>
        <v>Vestuário</v>
      </c>
      <c r="F67" s="9">
        <v>8</v>
      </c>
      <c r="G67" s="30">
        <f>VLOOKUP(Vendas!$D67,Produtos!$B$6:$G$66,6,0)</f>
        <v>289.89999999999998</v>
      </c>
      <c r="H67" s="9">
        <f>_xlfn.XMATCH(Vendas!$E67,Desc_Categorias,0)</f>
        <v>3</v>
      </c>
      <c r="I67" s="31">
        <f>VLOOKUP(Vendas!$F67,Desc_TabelaToda,Vendas!$H67,TRUE)</f>
        <v>0.25</v>
      </c>
      <c r="J67" s="31">
        <f>INDEX(Desc_TabelaToda,MATCH(Vendas!$F67,Desc_Quantidades,1),MATCH(LOOKUP(Vendas!$D67,Produtos!$B$6:$B$66,Produtos!$E$6:$E$66),Desc_Categorias,0))</f>
        <v>0.25</v>
      </c>
      <c r="K67" s="31">
        <f>_xlfn.XLOOKUP(Vendas!$N67,Vendedores!$A$5:$A$9,Vendedores!$D$5:$D$9)</f>
        <v>0.2</v>
      </c>
      <c r="L67" s="31">
        <f>IF(Vendas!$J67&lt;=Vendas!$K67,Vendas!$J67,Vendas!$K67)</f>
        <v>0.2</v>
      </c>
      <c r="M67" s="12">
        <f>Vendas!$G67*Vendas!$F67</f>
        <v>2319.1999999999998</v>
      </c>
      <c r="N67" s="9" t="s">
        <v>102</v>
      </c>
    </row>
    <row r="68" spans="1:14" ht="15.75" customHeight="1">
      <c r="A68" s="9">
        <f>MONTH(Vendas!$C68)</f>
        <v>7</v>
      </c>
      <c r="B68" s="28" t="str">
        <f>PROPER(TEXT(DATE(,Vendas!$A68,1),"Mmm"))</f>
        <v>Jul</v>
      </c>
      <c r="C68" s="29">
        <v>45119</v>
      </c>
      <c r="D68" s="28" t="s">
        <v>73</v>
      </c>
      <c r="E68" s="28" t="str">
        <f>_xlfn.XLOOKUP(Vendas!$D68,Produtos!$B$7:$B$66,Produtos!$E$7:$E$66)</f>
        <v>Vestuário</v>
      </c>
      <c r="F68" s="9">
        <v>2</v>
      </c>
      <c r="G68" s="30">
        <f>VLOOKUP(Vendas!$D68,Produtos!$B$6:$G$66,6,0)</f>
        <v>54.9</v>
      </c>
      <c r="H68" s="9">
        <f>_xlfn.XMATCH(Vendas!$E68,Desc_Categorias,0)</f>
        <v>3</v>
      </c>
      <c r="I68" s="31">
        <f>VLOOKUP(Vendas!$F68,Desc_TabelaToda,Vendas!$H68,TRUE)</f>
        <v>0.15</v>
      </c>
      <c r="J68" s="31">
        <f>INDEX(Desc_TabelaToda,MATCH(Vendas!$F68,Desc_Quantidades,1),MATCH(LOOKUP(Vendas!$D68,Produtos!$B$6:$B$66,Produtos!$E$6:$E$66),Desc_Categorias,0))</f>
        <v>0.15</v>
      </c>
      <c r="K68" s="31">
        <f>_xlfn.XLOOKUP(Vendas!$N68,Vendedores!$A$5:$A$9,Vendedores!$D$5:$D$9)</f>
        <v>0.2</v>
      </c>
      <c r="L68" s="31">
        <f>IF(Vendas!$J68&lt;=Vendas!$K68,Vendas!$J68,Vendas!$K68)</f>
        <v>0.15</v>
      </c>
      <c r="M68" s="12">
        <f>Vendas!$G68*Vendas!$F68</f>
        <v>109.8</v>
      </c>
      <c r="N68" s="9" t="s">
        <v>102</v>
      </c>
    </row>
    <row r="69" spans="1:14" ht="15.75" customHeight="1">
      <c r="A69" s="9">
        <f>MONTH(Vendas!$C69)</f>
        <v>7</v>
      </c>
      <c r="B69" s="28" t="str">
        <f>PROPER(TEXT(DATE(,Vendas!$A69,1),"Mmm"))</f>
        <v>Jul</v>
      </c>
      <c r="C69" s="29">
        <v>45120</v>
      </c>
      <c r="D69" s="28" t="s">
        <v>33</v>
      </c>
      <c r="E69" s="28" t="str">
        <f>_xlfn.XLOOKUP(Vendas!$D69,Produtos!$B$7:$B$66,Produtos!$E$7:$E$66)</f>
        <v>Vestuário</v>
      </c>
      <c r="F69" s="9">
        <v>2</v>
      </c>
      <c r="G69" s="30">
        <f>VLOOKUP(Vendas!$D69,Produtos!$B$6:$G$66,6,0)</f>
        <v>39.9</v>
      </c>
      <c r="H69" s="9">
        <f>_xlfn.XMATCH(Vendas!$E69,Desc_Categorias,0)</f>
        <v>3</v>
      </c>
      <c r="I69" s="31">
        <f>VLOOKUP(Vendas!$F69,Desc_TabelaToda,Vendas!$H69,TRUE)</f>
        <v>0.15</v>
      </c>
      <c r="J69" s="31">
        <f>INDEX(Desc_TabelaToda,MATCH(Vendas!$F69,Desc_Quantidades,1),MATCH(LOOKUP(Vendas!$D69,Produtos!$B$6:$B$66,Produtos!$E$6:$E$66),Desc_Categorias,0))</f>
        <v>0.15</v>
      </c>
      <c r="K69" s="31">
        <f>_xlfn.XLOOKUP(Vendas!$N69,Vendedores!$A$5:$A$9,Vendedores!$D$5:$D$9)</f>
        <v>0.15</v>
      </c>
      <c r="L69" s="31">
        <f>IF(Vendas!$J69&lt;=Vendas!$K69,Vendas!$J69,Vendas!$K69)</f>
        <v>0.15</v>
      </c>
      <c r="M69" s="12">
        <f>Vendas!$G69*Vendas!$F69</f>
        <v>79.8</v>
      </c>
      <c r="N69" s="9" t="s">
        <v>114</v>
      </c>
    </row>
    <row r="70" spans="1:14" ht="15.75" customHeight="1">
      <c r="A70" s="9">
        <f>MONTH(Vendas!$C70)</f>
        <v>7</v>
      </c>
      <c r="B70" s="28" t="str">
        <f>PROPER(TEXT(DATE(,Vendas!$A70,1),"Mmm"))</f>
        <v>Jul</v>
      </c>
      <c r="C70" s="29">
        <v>45124</v>
      </c>
      <c r="D70" s="28" t="s">
        <v>74</v>
      </c>
      <c r="E70" s="28" t="str">
        <f>_xlfn.XLOOKUP(Vendas!$D70,Produtos!$B$7:$B$66,Produtos!$E$7:$E$66)</f>
        <v>Vestuário</v>
      </c>
      <c r="F70" s="9">
        <v>7</v>
      </c>
      <c r="G70" s="30">
        <f>VLOOKUP(Vendas!$D70,Produtos!$B$6:$G$66,6,0)</f>
        <v>54.9</v>
      </c>
      <c r="H70" s="9">
        <f>_xlfn.XMATCH(Vendas!$E70,Desc_Categorias,0)</f>
        <v>3</v>
      </c>
      <c r="I70" s="31">
        <f>VLOOKUP(Vendas!$F70,Desc_TabelaToda,Vendas!$H70,TRUE)</f>
        <v>0.25</v>
      </c>
      <c r="J70" s="31">
        <f>INDEX(Desc_TabelaToda,MATCH(Vendas!$F70,Desc_Quantidades,1),MATCH(LOOKUP(Vendas!$D70,Produtos!$B$6:$B$66,Produtos!$E$6:$E$66),Desc_Categorias,0))</f>
        <v>0.25</v>
      </c>
      <c r="K70" s="31">
        <f>_xlfn.XLOOKUP(Vendas!$N70,Vendedores!$A$5:$A$9,Vendedores!$D$5:$D$9)</f>
        <v>0.2</v>
      </c>
      <c r="L70" s="31">
        <f>IF(Vendas!$J70&lt;=Vendas!$K70,Vendas!$J70,Vendas!$K70)</f>
        <v>0.2</v>
      </c>
      <c r="M70" s="12">
        <f>Vendas!$G70*Vendas!$F70</f>
        <v>384.3</v>
      </c>
      <c r="N70" s="9" t="s">
        <v>111</v>
      </c>
    </row>
    <row r="71" spans="1:14" ht="15.75" customHeight="1">
      <c r="A71" s="9">
        <f>MONTH(Vendas!$C71)</f>
        <v>7</v>
      </c>
      <c r="B71" s="28" t="str">
        <f>PROPER(TEXT(DATE(,Vendas!$A71,1),"Mmm"))</f>
        <v>Jul</v>
      </c>
      <c r="C71" s="29">
        <v>45130</v>
      </c>
      <c r="D71" s="28" t="s">
        <v>42</v>
      </c>
      <c r="E71" s="28" t="str">
        <f>_xlfn.XLOOKUP(Vendas!$D71,Produtos!$B$7:$B$66,Produtos!$E$7:$E$66)</f>
        <v>Vestuário</v>
      </c>
      <c r="F71" s="9">
        <v>4</v>
      </c>
      <c r="G71" s="30">
        <f>VLOOKUP(Vendas!$D71,Produtos!$B$6:$G$66,6,0)</f>
        <v>299.89999999999998</v>
      </c>
      <c r="H71" s="9">
        <f>_xlfn.XMATCH(Vendas!$E71,Desc_Categorias,0)</f>
        <v>3</v>
      </c>
      <c r="I71" s="31">
        <f>VLOOKUP(Vendas!$F71,Desc_TabelaToda,Vendas!$H71,TRUE)</f>
        <v>0.2</v>
      </c>
      <c r="J71" s="31">
        <f>INDEX(Desc_TabelaToda,MATCH(Vendas!$F71,Desc_Quantidades,1),MATCH(LOOKUP(Vendas!$D71,Produtos!$B$6:$B$66,Produtos!$E$6:$E$66),Desc_Categorias,0))</f>
        <v>0.2</v>
      </c>
      <c r="K71" s="31">
        <f>_xlfn.XLOOKUP(Vendas!$N71,Vendedores!$A$5:$A$9,Vendedores!$D$5:$D$9)</f>
        <v>0.15</v>
      </c>
      <c r="L71" s="31">
        <f>IF(Vendas!$J71&lt;=Vendas!$K71,Vendas!$J71,Vendas!$K71)</f>
        <v>0.15</v>
      </c>
      <c r="M71" s="12">
        <f>Vendas!$G71*Vendas!$F71</f>
        <v>1199.5999999999999</v>
      </c>
      <c r="N71" s="9" t="s">
        <v>114</v>
      </c>
    </row>
    <row r="72" spans="1:14" ht="15.75" customHeight="1">
      <c r="A72" s="9">
        <f>MONTH(Vendas!$C72)</f>
        <v>7</v>
      </c>
      <c r="B72" s="28" t="str">
        <f>PROPER(TEXT(DATE(,Vendas!$A72,1),"Mmm"))</f>
        <v>Jul</v>
      </c>
      <c r="C72" s="29">
        <v>45133</v>
      </c>
      <c r="D72" s="28" t="s">
        <v>48</v>
      </c>
      <c r="E72" s="28" t="str">
        <f>_xlfn.XLOOKUP(Vendas!$D72,Produtos!$B$7:$B$66,Produtos!$E$7:$E$66)</f>
        <v>Vestuário</v>
      </c>
      <c r="F72" s="9">
        <v>3</v>
      </c>
      <c r="G72" s="30">
        <f>VLOOKUP(Vendas!$D72,Produtos!$B$6:$G$66,6,0)</f>
        <v>259.89999999999998</v>
      </c>
      <c r="H72" s="9">
        <f>_xlfn.XMATCH(Vendas!$E72,Desc_Categorias,0)</f>
        <v>3</v>
      </c>
      <c r="I72" s="31">
        <f>VLOOKUP(Vendas!$F72,Desc_TabelaToda,Vendas!$H72,TRUE)</f>
        <v>0.2</v>
      </c>
      <c r="J72" s="31">
        <f>INDEX(Desc_TabelaToda,MATCH(Vendas!$F72,Desc_Quantidades,1),MATCH(LOOKUP(Vendas!$D72,Produtos!$B$6:$B$66,Produtos!$E$6:$E$66),Desc_Categorias,0))</f>
        <v>0.2</v>
      </c>
      <c r="K72" s="31">
        <f>_xlfn.XLOOKUP(Vendas!$N72,Vendedores!$A$5:$A$9,Vendedores!$D$5:$D$9)</f>
        <v>0.2</v>
      </c>
      <c r="L72" s="31">
        <f>IF(Vendas!$J72&lt;=Vendas!$K72,Vendas!$J72,Vendas!$K72)</f>
        <v>0.2</v>
      </c>
      <c r="M72" s="12">
        <f>Vendas!$G72*Vendas!$F72</f>
        <v>779.69999999999993</v>
      </c>
      <c r="N72" s="9" t="s">
        <v>111</v>
      </c>
    </row>
    <row r="73" spans="1:14" ht="15.75" customHeight="1">
      <c r="A73" s="9">
        <f>MONTH(Vendas!$C73)</f>
        <v>7</v>
      </c>
      <c r="B73" s="28" t="str">
        <f>PROPER(TEXT(DATE(,Vendas!$A73,1),"Mmm"))</f>
        <v>Jul</v>
      </c>
      <c r="C73" s="29">
        <v>45135</v>
      </c>
      <c r="D73" s="28" t="s">
        <v>77</v>
      </c>
      <c r="E73" s="28" t="str">
        <f>_xlfn.XLOOKUP(Vendas!$D73,Produtos!$B$7:$B$66,Produtos!$E$7:$E$66)</f>
        <v>Vestuário</v>
      </c>
      <c r="F73" s="9">
        <v>9</v>
      </c>
      <c r="G73" s="30">
        <f>VLOOKUP(Vendas!$D73,Produtos!$B$6:$G$66,6,0)</f>
        <v>72.5</v>
      </c>
      <c r="H73" s="9">
        <f>_xlfn.XMATCH(Vendas!$E73,Desc_Categorias,0)</f>
        <v>3</v>
      </c>
      <c r="I73" s="31">
        <f>VLOOKUP(Vendas!$F73,Desc_TabelaToda,Vendas!$H73,TRUE)</f>
        <v>0.25</v>
      </c>
      <c r="J73" s="31">
        <f>INDEX(Desc_TabelaToda,MATCH(Vendas!$F73,Desc_Quantidades,1),MATCH(LOOKUP(Vendas!$D73,Produtos!$B$6:$B$66,Produtos!$E$6:$E$66),Desc_Categorias,0))</f>
        <v>0.25</v>
      </c>
      <c r="K73" s="31">
        <f>_xlfn.XLOOKUP(Vendas!$N73,Vendedores!$A$5:$A$9,Vendedores!$D$5:$D$9)</f>
        <v>0.1</v>
      </c>
      <c r="L73" s="31">
        <f>IF(Vendas!$J73&lt;=Vendas!$K73,Vendas!$J73,Vendas!$K73)</f>
        <v>0.1</v>
      </c>
      <c r="M73" s="12">
        <f>Vendas!$G73*Vendas!$F73</f>
        <v>652.5</v>
      </c>
      <c r="N73" s="9" t="s">
        <v>108</v>
      </c>
    </row>
    <row r="74" spans="1:14" ht="15.75" customHeight="1">
      <c r="A74" s="9">
        <f>MONTH(Vendas!$C74)</f>
        <v>7</v>
      </c>
      <c r="B74" s="28" t="str">
        <f>PROPER(TEXT(DATE(,Vendas!$A74,1),"Mmm"))</f>
        <v>Jul</v>
      </c>
      <c r="C74" s="29">
        <v>45136</v>
      </c>
      <c r="D74" s="28" t="s">
        <v>45</v>
      </c>
      <c r="E74" s="28" t="str">
        <f>_xlfn.XLOOKUP(Vendas!$D74,Produtos!$B$7:$B$66,Produtos!$E$7:$E$66)</f>
        <v>Vestuário</v>
      </c>
      <c r="F74" s="9">
        <v>4</v>
      </c>
      <c r="G74" s="30">
        <f>VLOOKUP(Vendas!$D74,Produtos!$B$6:$G$66,6,0)</f>
        <v>300</v>
      </c>
      <c r="H74" s="9">
        <f>_xlfn.XMATCH(Vendas!$E74,Desc_Categorias,0)</f>
        <v>3</v>
      </c>
      <c r="I74" s="31">
        <f>VLOOKUP(Vendas!$F74,Desc_TabelaToda,Vendas!$H74,TRUE)</f>
        <v>0.2</v>
      </c>
      <c r="J74" s="31">
        <f>INDEX(Desc_TabelaToda,MATCH(Vendas!$F74,Desc_Quantidades,1),MATCH(LOOKUP(Vendas!$D74,Produtos!$B$6:$B$66,Produtos!$E$6:$E$66),Desc_Categorias,0))</f>
        <v>0.2</v>
      </c>
      <c r="K74" s="31">
        <f>_xlfn.XLOOKUP(Vendas!$N74,Vendedores!$A$5:$A$9,Vendedores!$D$5:$D$9)</f>
        <v>0.15</v>
      </c>
      <c r="L74" s="31">
        <f>IF(Vendas!$J74&lt;=Vendas!$K74,Vendas!$J74,Vendas!$K74)</f>
        <v>0.15</v>
      </c>
      <c r="M74" s="12">
        <f>Vendas!$G74*Vendas!$F74</f>
        <v>1200</v>
      </c>
      <c r="N74" s="9" t="s">
        <v>114</v>
      </c>
    </row>
    <row r="75" spans="1:14" ht="15.75" customHeight="1">
      <c r="A75" s="9">
        <f>MONTH(Vendas!$C75)</f>
        <v>7</v>
      </c>
      <c r="B75" s="28" t="str">
        <f>PROPER(TEXT(DATE(,Vendas!$A75,1),"Mmm"))</f>
        <v>Jul</v>
      </c>
      <c r="C75" s="29">
        <v>45137</v>
      </c>
      <c r="D75" s="28" t="s">
        <v>7</v>
      </c>
      <c r="E75" s="28" t="str">
        <f>_xlfn.XLOOKUP(Vendas!$D75,Produtos!$B$7:$B$66,Produtos!$E$7:$E$66)</f>
        <v>Vestuário</v>
      </c>
      <c r="F75" s="9">
        <v>9</v>
      </c>
      <c r="G75" s="30">
        <f>VLOOKUP(Vendas!$D75,Produtos!$B$6:$G$66,6,0)</f>
        <v>65.900000000000006</v>
      </c>
      <c r="H75" s="9">
        <f>_xlfn.XMATCH(Vendas!$E75,Desc_Categorias,0)</f>
        <v>3</v>
      </c>
      <c r="I75" s="31">
        <f>VLOOKUP(Vendas!$F75,Desc_TabelaToda,Vendas!$H75,TRUE)</f>
        <v>0.25</v>
      </c>
      <c r="J75" s="31">
        <f>INDEX(Desc_TabelaToda,MATCH(Vendas!$F75,Desc_Quantidades,1),MATCH(LOOKUP(Vendas!$D75,Produtos!$B$6:$B$66,Produtos!$E$6:$E$66),Desc_Categorias,0))</f>
        <v>0.25</v>
      </c>
      <c r="K75" s="31">
        <f>_xlfn.XLOOKUP(Vendas!$N75,Vendedores!$A$5:$A$9,Vendedores!$D$5:$D$9)</f>
        <v>0.15</v>
      </c>
      <c r="L75" s="31">
        <f>IF(Vendas!$J75&lt;=Vendas!$K75,Vendas!$J75,Vendas!$K75)</f>
        <v>0.15</v>
      </c>
      <c r="M75" s="12">
        <f>Vendas!$G75*Vendas!$F75</f>
        <v>593.1</v>
      </c>
      <c r="N75" s="9" t="s">
        <v>114</v>
      </c>
    </row>
    <row r="76" spans="1:14" ht="15.75" customHeight="1">
      <c r="A76" s="9">
        <f>MONTH(Vendas!$C76)</f>
        <v>8</v>
      </c>
      <c r="B76" s="28" t="str">
        <f>PROPER(TEXT(DATE(,Vendas!$A76,1),"Mmm"))</f>
        <v>Ago</v>
      </c>
      <c r="C76" s="29">
        <v>45143</v>
      </c>
      <c r="D76" s="28" t="s">
        <v>26</v>
      </c>
      <c r="E76" s="28" t="str">
        <f>_xlfn.XLOOKUP(Vendas!$D76,Produtos!$B$7:$B$66,Produtos!$E$7:$E$66)</f>
        <v>Vestuário</v>
      </c>
      <c r="F76" s="9">
        <v>10</v>
      </c>
      <c r="G76" s="30">
        <f>VLOOKUP(Vendas!$D76,Produtos!$B$6:$G$66,6,0)</f>
        <v>92.9</v>
      </c>
      <c r="H76" s="9">
        <f>_xlfn.XMATCH(Vendas!$E76,Desc_Categorias,0)</f>
        <v>3</v>
      </c>
      <c r="I76" s="31">
        <f>VLOOKUP(Vendas!$F76,Desc_TabelaToda,Vendas!$H76,TRUE)</f>
        <v>0.3</v>
      </c>
      <c r="J76" s="31">
        <f>INDEX(Desc_TabelaToda,MATCH(Vendas!$F76,Desc_Quantidades,1),MATCH(LOOKUP(Vendas!$D76,Produtos!$B$6:$B$66,Produtos!$E$6:$E$66),Desc_Categorias,0))</f>
        <v>0.3</v>
      </c>
      <c r="K76" s="31">
        <f>_xlfn.XLOOKUP(Vendas!$N76,Vendedores!$A$5:$A$9,Vendedores!$D$5:$D$9)</f>
        <v>0.15</v>
      </c>
      <c r="L76" s="31">
        <f>IF(Vendas!$J76&lt;=Vendas!$K76,Vendas!$J76,Vendas!$K76)</f>
        <v>0.15</v>
      </c>
      <c r="M76" s="12">
        <f>Vendas!$G76*Vendas!$F76</f>
        <v>929</v>
      </c>
      <c r="N76" s="9" t="s">
        <v>114</v>
      </c>
    </row>
    <row r="77" spans="1:14" ht="15.75" customHeight="1">
      <c r="A77" s="9">
        <f>MONTH(Vendas!$C77)</f>
        <v>8</v>
      </c>
      <c r="B77" s="28" t="str">
        <f>PROPER(TEXT(DATE(,Vendas!$A77,1),"Mmm"))</f>
        <v>Ago</v>
      </c>
      <c r="C77" s="29">
        <v>45144</v>
      </c>
      <c r="D77" s="28" t="s">
        <v>94</v>
      </c>
      <c r="E77" s="28" t="str">
        <f>_xlfn.XLOOKUP(Vendas!$D77,Produtos!$B$7:$B$66,Produtos!$E$7:$E$66)</f>
        <v>Calçado</v>
      </c>
      <c r="F77" s="9">
        <v>1</v>
      </c>
      <c r="G77" s="30">
        <f>VLOOKUP(Vendas!$D77,Produtos!$B$6:$G$66,6,0)</f>
        <v>89.9</v>
      </c>
      <c r="H77" s="9">
        <f>_xlfn.XMATCH(Vendas!$E77,Desc_Categorias,0)</f>
        <v>4</v>
      </c>
      <c r="I77" s="31">
        <f>VLOOKUP(Vendas!$F77,Desc_TabelaToda,Vendas!$H77,TRUE)</f>
        <v>0</v>
      </c>
      <c r="J77" s="31">
        <f>INDEX(Desc_TabelaToda,MATCH(Vendas!$F77,Desc_Quantidades,1),MATCH(LOOKUP(Vendas!$D77,Produtos!$B$6:$B$66,Produtos!$E$6:$E$66),Desc_Categorias,0))</f>
        <v>0</v>
      </c>
      <c r="K77" s="31">
        <f>_xlfn.XLOOKUP(Vendas!$N77,Vendedores!$A$5:$A$9,Vendedores!$D$5:$D$9)</f>
        <v>0.1</v>
      </c>
      <c r="L77" s="31">
        <f>IF(Vendas!$J77&lt;=Vendas!$K77,Vendas!$J77,Vendas!$K77)</f>
        <v>0</v>
      </c>
      <c r="M77" s="12">
        <f>Vendas!$G77*Vendas!$F77</f>
        <v>89.9</v>
      </c>
      <c r="N77" s="9" t="s">
        <v>108</v>
      </c>
    </row>
    <row r="78" spans="1:14" ht="15.75" customHeight="1">
      <c r="A78" s="9">
        <f>MONTH(Vendas!$C78)</f>
        <v>8</v>
      </c>
      <c r="B78" s="28" t="str">
        <f>PROPER(TEXT(DATE(,Vendas!$A78,1),"Mmm"))</f>
        <v>Ago</v>
      </c>
      <c r="C78" s="29">
        <v>45145</v>
      </c>
      <c r="D78" s="28" t="s">
        <v>87</v>
      </c>
      <c r="E78" s="28" t="str">
        <f>_xlfn.XLOOKUP(Vendas!$D78,Produtos!$B$7:$B$66,Produtos!$E$7:$E$66)</f>
        <v>Vestuário</v>
      </c>
      <c r="F78" s="9">
        <v>2</v>
      </c>
      <c r="G78" s="30">
        <f>VLOOKUP(Vendas!$D78,Produtos!$B$6:$G$66,6,0)</f>
        <v>49.9</v>
      </c>
      <c r="H78" s="9">
        <f>_xlfn.XMATCH(Vendas!$E78,Desc_Categorias,0)</f>
        <v>3</v>
      </c>
      <c r="I78" s="31">
        <f>VLOOKUP(Vendas!$F78,Desc_TabelaToda,Vendas!$H78,TRUE)</f>
        <v>0.15</v>
      </c>
      <c r="J78" s="31">
        <f>INDEX(Desc_TabelaToda,MATCH(Vendas!$F78,Desc_Quantidades,1),MATCH(LOOKUP(Vendas!$D78,Produtos!$B$6:$B$66,Produtos!$E$6:$E$66),Desc_Categorias,0))</f>
        <v>0.15</v>
      </c>
      <c r="K78" s="31">
        <f>_xlfn.XLOOKUP(Vendas!$N78,Vendedores!$A$5:$A$9,Vendedores!$D$5:$D$9)</f>
        <v>0.1</v>
      </c>
      <c r="L78" s="31">
        <f>IF(Vendas!$J78&lt;=Vendas!$K78,Vendas!$J78,Vendas!$K78)</f>
        <v>0.1</v>
      </c>
      <c r="M78" s="12">
        <f>Vendas!$G78*Vendas!$F78</f>
        <v>99.8</v>
      </c>
      <c r="N78" s="9" t="s">
        <v>108</v>
      </c>
    </row>
    <row r="79" spans="1:14" ht="15.75" customHeight="1">
      <c r="A79" s="9">
        <f>MONTH(Vendas!$C79)</f>
        <v>8</v>
      </c>
      <c r="B79" s="28" t="str">
        <f>PROPER(TEXT(DATE(,Vendas!$A79,1),"Mmm"))</f>
        <v>Ago</v>
      </c>
      <c r="C79" s="29">
        <v>45146</v>
      </c>
      <c r="D79" s="28" t="s">
        <v>71</v>
      </c>
      <c r="E79" s="28" t="str">
        <f>_xlfn.XLOOKUP(Vendas!$D79,Produtos!$B$7:$B$66,Produtos!$E$7:$E$66)</f>
        <v>Vestuário</v>
      </c>
      <c r="F79" s="9">
        <v>8</v>
      </c>
      <c r="G79" s="30">
        <f>VLOOKUP(Vendas!$D79,Produtos!$B$6:$G$66,6,0)</f>
        <v>70</v>
      </c>
      <c r="H79" s="9">
        <f>_xlfn.XMATCH(Vendas!$E79,Desc_Categorias,0)</f>
        <v>3</v>
      </c>
      <c r="I79" s="31">
        <f>VLOOKUP(Vendas!$F79,Desc_TabelaToda,Vendas!$H79,TRUE)</f>
        <v>0.25</v>
      </c>
      <c r="J79" s="31">
        <f>INDEX(Desc_TabelaToda,MATCH(Vendas!$F79,Desc_Quantidades,1),MATCH(LOOKUP(Vendas!$D79,Produtos!$B$6:$B$66,Produtos!$E$6:$E$66),Desc_Categorias,0))</f>
        <v>0.25</v>
      </c>
      <c r="K79" s="31">
        <f>_xlfn.XLOOKUP(Vendas!$N79,Vendedores!$A$5:$A$9,Vendedores!$D$5:$D$9)</f>
        <v>0.15</v>
      </c>
      <c r="L79" s="31">
        <f>IF(Vendas!$J79&lt;=Vendas!$K79,Vendas!$J79,Vendas!$K79)</f>
        <v>0.15</v>
      </c>
      <c r="M79" s="12">
        <f>Vendas!$G79*Vendas!$F79</f>
        <v>560</v>
      </c>
      <c r="N79" s="9" t="s">
        <v>105</v>
      </c>
    </row>
    <row r="80" spans="1:14" ht="15.75" customHeight="1">
      <c r="A80" s="9">
        <f>MONTH(Vendas!$C80)</f>
        <v>8</v>
      </c>
      <c r="B80" s="28" t="str">
        <f>PROPER(TEXT(DATE(,Vendas!$A80,1),"Mmm"))</f>
        <v>Ago</v>
      </c>
      <c r="C80" s="29">
        <v>45147</v>
      </c>
      <c r="D80" s="28" t="s">
        <v>29</v>
      </c>
      <c r="E80" s="28" t="str">
        <f>_xlfn.XLOOKUP(Vendas!$D80,Produtos!$B$7:$B$66,Produtos!$E$7:$E$66)</f>
        <v>Vestuário</v>
      </c>
      <c r="F80" s="9">
        <v>5</v>
      </c>
      <c r="G80" s="30">
        <f>VLOOKUP(Vendas!$D80,Produtos!$B$6:$G$66,6,0)</f>
        <v>46.9</v>
      </c>
      <c r="H80" s="9">
        <f>_xlfn.XMATCH(Vendas!$E80,Desc_Categorias,0)</f>
        <v>3</v>
      </c>
      <c r="I80" s="31">
        <f>VLOOKUP(Vendas!$F80,Desc_TabelaToda,Vendas!$H80,TRUE)</f>
        <v>0.25</v>
      </c>
      <c r="J80" s="31">
        <f>INDEX(Desc_TabelaToda,MATCH(Vendas!$F80,Desc_Quantidades,1),MATCH(LOOKUP(Vendas!$D80,Produtos!$B$6:$B$66,Produtos!$E$6:$E$66),Desc_Categorias,0))</f>
        <v>0.25</v>
      </c>
      <c r="K80" s="31">
        <f>_xlfn.XLOOKUP(Vendas!$N80,Vendedores!$A$5:$A$9,Vendedores!$D$5:$D$9)</f>
        <v>0.1</v>
      </c>
      <c r="L80" s="31">
        <f>IF(Vendas!$J80&lt;=Vendas!$K80,Vendas!$J80,Vendas!$K80)</f>
        <v>0.1</v>
      </c>
      <c r="M80" s="12">
        <f>Vendas!$G80*Vendas!$F80</f>
        <v>234.5</v>
      </c>
      <c r="N80" s="9" t="s">
        <v>108</v>
      </c>
    </row>
    <row r="81" spans="1:14" ht="15.75" customHeight="1">
      <c r="A81" s="9">
        <f>MONTH(Vendas!$C81)</f>
        <v>8</v>
      </c>
      <c r="B81" s="28" t="str">
        <f>PROPER(TEXT(DATE(,Vendas!$A81,1),"Mmm"))</f>
        <v>Ago</v>
      </c>
      <c r="C81" s="29">
        <v>45148</v>
      </c>
      <c r="D81" s="28" t="s">
        <v>81</v>
      </c>
      <c r="E81" s="28" t="str">
        <f>_xlfn.XLOOKUP(Vendas!$D81,Produtos!$B$7:$B$66,Produtos!$E$7:$E$66)</f>
        <v>Vestuário</v>
      </c>
      <c r="F81" s="9">
        <v>10</v>
      </c>
      <c r="G81" s="30">
        <f>VLOOKUP(Vendas!$D81,Produtos!$B$6:$G$66,6,0)</f>
        <v>289.89999999999998</v>
      </c>
      <c r="H81" s="9">
        <f>_xlfn.XMATCH(Vendas!$E81,Desc_Categorias,0)</f>
        <v>3</v>
      </c>
      <c r="I81" s="31">
        <f>VLOOKUP(Vendas!$F81,Desc_TabelaToda,Vendas!$H81,TRUE)</f>
        <v>0.3</v>
      </c>
      <c r="J81" s="31">
        <f>INDEX(Desc_TabelaToda,MATCH(Vendas!$F81,Desc_Quantidades,1),MATCH(LOOKUP(Vendas!$D81,Produtos!$B$6:$B$66,Produtos!$E$6:$E$66),Desc_Categorias,0))</f>
        <v>0.3</v>
      </c>
      <c r="K81" s="31">
        <f>_xlfn.XLOOKUP(Vendas!$N81,Vendedores!$A$5:$A$9,Vendedores!$D$5:$D$9)</f>
        <v>0.15</v>
      </c>
      <c r="L81" s="31">
        <f>IF(Vendas!$J81&lt;=Vendas!$K81,Vendas!$J81,Vendas!$K81)</f>
        <v>0.15</v>
      </c>
      <c r="M81" s="12">
        <f>Vendas!$G81*Vendas!$F81</f>
        <v>2899</v>
      </c>
      <c r="N81" s="9" t="s">
        <v>105</v>
      </c>
    </row>
    <row r="82" spans="1:14" ht="15.75" customHeight="1">
      <c r="A82" s="9">
        <f>MONTH(Vendas!$C82)</f>
        <v>8</v>
      </c>
      <c r="B82" s="28" t="str">
        <f>PROPER(TEXT(DATE(,Vendas!$A82,1),"Mmm"))</f>
        <v>Ago</v>
      </c>
      <c r="C82" s="29">
        <v>45149</v>
      </c>
      <c r="D82" s="28" t="s">
        <v>34</v>
      </c>
      <c r="E82" s="28" t="str">
        <f>_xlfn.XLOOKUP(Vendas!$D82,Produtos!$B$7:$B$66,Produtos!$E$7:$E$66)</f>
        <v>Vestuário</v>
      </c>
      <c r="F82" s="9">
        <v>1</v>
      </c>
      <c r="G82" s="30">
        <f>VLOOKUP(Vendas!$D82,Produtos!$B$6:$G$66,6,0)</f>
        <v>42.5</v>
      </c>
      <c r="H82" s="9">
        <f>_xlfn.XMATCH(Vendas!$E82,Desc_Categorias,0)</f>
        <v>3</v>
      </c>
      <c r="I82" s="31">
        <f>VLOOKUP(Vendas!$F82,Desc_TabelaToda,Vendas!$H82,TRUE)</f>
        <v>0.1</v>
      </c>
      <c r="J82" s="31">
        <f>INDEX(Desc_TabelaToda,MATCH(Vendas!$F82,Desc_Quantidades,1),MATCH(LOOKUP(Vendas!$D82,Produtos!$B$6:$B$66,Produtos!$E$6:$E$66),Desc_Categorias,0))</f>
        <v>0.1</v>
      </c>
      <c r="K82" s="31">
        <f>_xlfn.XLOOKUP(Vendas!$N82,Vendedores!$A$5:$A$9,Vendedores!$D$5:$D$9)</f>
        <v>0.1</v>
      </c>
      <c r="L82" s="31">
        <f>IF(Vendas!$J82&lt;=Vendas!$K82,Vendas!$J82,Vendas!$K82)</f>
        <v>0.1</v>
      </c>
      <c r="M82" s="12">
        <f>Vendas!$G82*Vendas!$F82</f>
        <v>42.5</v>
      </c>
      <c r="N82" s="9" t="s">
        <v>108</v>
      </c>
    </row>
    <row r="83" spans="1:14" ht="15.75" customHeight="1">
      <c r="A83" s="9">
        <f>MONTH(Vendas!$C83)</f>
        <v>8</v>
      </c>
      <c r="B83" s="28" t="str">
        <f>PROPER(TEXT(DATE(,Vendas!$A83,1),"Mmm"))</f>
        <v>Ago</v>
      </c>
      <c r="C83" s="29">
        <v>45150</v>
      </c>
      <c r="D83" s="28" t="s">
        <v>91</v>
      </c>
      <c r="E83" s="28" t="str">
        <f>_xlfn.XLOOKUP(Vendas!$D83,Produtos!$B$7:$B$66,Produtos!$E$7:$E$66)</f>
        <v>Calçado</v>
      </c>
      <c r="F83" s="9">
        <v>2</v>
      </c>
      <c r="G83" s="30">
        <f>VLOOKUP(Vendas!$D83,Produtos!$B$6:$G$66,6,0)</f>
        <v>89.9</v>
      </c>
      <c r="H83" s="9">
        <f>_xlfn.XMATCH(Vendas!$E83,Desc_Categorias,0)</f>
        <v>4</v>
      </c>
      <c r="I83" s="31">
        <f>VLOOKUP(Vendas!$F83,Desc_TabelaToda,Vendas!$H83,TRUE)</f>
        <v>0.1</v>
      </c>
      <c r="J83" s="31">
        <f>INDEX(Desc_TabelaToda,MATCH(Vendas!$F83,Desc_Quantidades,1),MATCH(LOOKUP(Vendas!$D83,Produtos!$B$6:$B$66,Produtos!$E$6:$E$66),Desc_Categorias,0))</f>
        <v>0.1</v>
      </c>
      <c r="K83" s="31">
        <f>_xlfn.XLOOKUP(Vendas!$N83,Vendedores!$A$5:$A$9,Vendedores!$D$5:$D$9)</f>
        <v>0.15</v>
      </c>
      <c r="L83" s="31">
        <f>IF(Vendas!$J83&lt;=Vendas!$K83,Vendas!$J83,Vendas!$K83)</f>
        <v>0.1</v>
      </c>
      <c r="M83" s="12">
        <f>Vendas!$G83*Vendas!$F83</f>
        <v>179.8</v>
      </c>
      <c r="N83" s="9" t="s">
        <v>105</v>
      </c>
    </row>
    <row r="84" spans="1:14" ht="15.75" customHeight="1">
      <c r="A84" s="9">
        <f>MONTH(Vendas!$C84)</f>
        <v>8</v>
      </c>
      <c r="B84" s="28" t="str">
        <f>PROPER(TEXT(DATE(,Vendas!$A84,1),"Mmm"))</f>
        <v>Ago</v>
      </c>
      <c r="C84" s="29">
        <v>45151</v>
      </c>
      <c r="D84" s="28" t="s">
        <v>57</v>
      </c>
      <c r="E84" s="28" t="str">
        <f>_xlfn.XLOOKUP(Vendas!$D84,Produtos!$B$7:$B$66,Produtos!$E$7:$E$66)</f>
        <v>Calçado</v>
      </c>
      <c r="F84" s="9">
        <v>3</v>
      </c>
      <c r="G84" s="30">
        <f>VLOOKUP(Vendas!$D84,Produtos!$B$6:$G$66,6,0)</f>
        <v>255</v>
      </c>
      <c r="H84" s="9">
        <f>_xlfn.XMATCH(Vendas!$E84,Desc_Categorias,0)</f>
        <v>4</v>
      </c>
      <c r="I84" s="31">
        <f>VLOOKUP(Vendas!$F84,Desc_TabelaToda,Vendas!$H84,TRUE)</f>
        <v>0.15</v>
      </c>
      <c r="J84" s="31">
        <f>INDEX(Desc_TabelaToda,MATCH(Vendas!$F84,Desc_Quantidades,1),MATCH(LOOKUP(Vendas!$D84,Produtos!$B$6:$B$66,Produtos!$E$6:$E$66),Desc_Categorias,0))</f>
        <v>0.15</v>
      </c>
      <c r="K84" s="31">
        <f>_xlfn.XLOOKUP(Vendas!$N84,Vendedores!$A$5:$A$9,Vendedores!$D$5:$D$9)</f>
        <v>0.2</v>
      </c>
      <c r="L84" s="31">
        <f>IF(Vendas!$J84&lt;=Vendas!$K84,Vendas!$J84,Vendas!$K84)</f>
        <v>0.15</v>
      </c>
      <c r="M84" s="12">
        <f>Vendas!$G84*Vendas!$F84</f>
        <v>765</v>
      </c>
      <c r="N84" s="9" t="s">
        <v>102</v>
      </c>
    </row>
    <row r="85" spans="1:14" ht="15.75" customHeight="1">
      <c r="A85" s="9">
        <f>MONTH(Vendas!$C85)</f>
        <v>8</v>
      </c>
      <c r="B85" s="28" t="str">
        <f>PROPER(TEXT(DATE(,Vendas!$A85,1),"Mmm"))</f>
        <v>Ago</v>
      </c>
      <c r="C85" s="29">
        <v>45152</v>
      </c>
      <c r="D85" s="28" t="s">
        <v>34</v>
      </c>
      <c r="E85" s="28" t="str">
        <f>_xlfn.XLOOKUP(Vendas!$D85,Produtos!$B$7:$B$66,Produtos!$E$7:$E$66)</f>
        <v>Vestuário</v>
      </c>
      <c r="F85" s="9">
        <v>6</v>
      </c>
      <c r="G85" s="30">
        <f>VLOOKUP(Vendas!$D85,Produtos!$B$6:$G$66,6,0)</f>
        <v>42.5</v>
      </c>
      <c r="H85" s="9">
        <f>_xlfn.XMATCH(Vendas!$E85,Desc_Categorias,0)</f>
        <v>3</v>
      </c>
      <c r="I85" s="31">
        <f>VLOOKUP(Vendas!$F85,Desc_TabelaToda,Vendas!$H85,TRUE)</f>
        <v>0.25</v>
      </c>
      <c r="J85" s="31">
        <f>INDEX(Desc_TabelaToda,MATCH(Vendas!$F85,Desc_Quantidades,1),MATCH(LOOKUP(Vendas!$D85,Produtos!$B$6:$B$66,Produtos!$E$6:$E$66),Desc_Categorias,0))</f>
        <v>0.25</v>
      </c>
      <c r="K85" s="31">
        <f>_xlfn.XLOOKUP(Vendas!$N85,Vendedores!$A$5:$A$9,Vendedores!$D$5:$D$9)</f>
        <v>0.2</v>
      </c>
      <c r="L85" s="31">
        <f>IF(Vendas!$J85&lt;=Vendas!$K85,Vendas!$J85,Vendas!$K85)</f>
        <v>0.2</v>
      </c>
      <c r="M85" s="12">
        <f>Vendas!$G85*Vendas!$F85</f>
        <v>255</v>
      </c>
      <c r="N85" s="9" t="s">
        <v>111</v>
      </c>
    </row>
    <row r="86" spans="1:14" ht="15.75" customHeight="1">
      <c r="A86" s="9">
        <f>MONTH(Vendas!$C86)</f>
        <v>8</v>
      </c>
      <c r="B86" s="28" t="str">
        <f>PROPER(TEXT(DATE(,Vendas!$A86,1),"Mmm"))</f>
        <v>Ago</v>
      </c>
      <c r="C86" s="29">
        <v>45153</v>
      </c>
      <c r="D86" s="28" t="s">
        <v>33</v>
      </c>
      <c r="E86" s="28" t="str">
        <f>_xlfn.XLOOKUP(Vendas!$D86,Produtos!$B$7:$B$66,Produtos!$E$7:$E$66)</f>
        <v>Vestuário</v>
      </c>
      <c r="F86" s="9">
        <v>8</v>
      </c>
      <c r="G86" s="30">
        <f>VLOOKUP(Vendas!$D86,Produtos!$B$6:$G$66,6,0)</f>
        <v>39.9</v>
      </c>
      <c r="H86" s="9">
        <f>_xlfn.XMATCH(Vendas!$E86,Desc_Categorias,0)</f>
        <v>3</v>
      </c>
      <c r="I86" s="31">
        <f>VLOOKUP(Vendas!$F86,Desc_TabelaToda,Vendas!$H86,TRUE)</f>
        <v>0.25</v>
      </c>
      <c r="J86" s="31">
        <f>INDEX(Desc_TabelaToda,MATCH(Vendas!$F86,Desc_Quantidades,1),MATCH(LOOKUP(Vendas!$D86,Produtos!$B$6:$B$66,Produtos!$E$6:$E$66),Desc_Categorias,0))</f>
        <v>0.25</v>
      </c>
      <c r="K86" s="31">
        <f>_xlfn.XLOOKUP(Vendas!$N86,Vendedores!$A$5:$A$9,Vendedores!$D$5:$D$9)</f>
        <v>0.15</v>
      </c>
      <c r="L86" s="31">
        <f>IF(Vendas!$J86&lt;=Vendas!$K86,Vendas!$J86,Vendas!$K86)</f>
        <v>0.15</v>
      </c>
      <c r="M86" s="12">
        <f>Vendas!$G86*Vendas!$F86</f>
        <v>319.2</v>
      </c>
      <c r="N86" s="9" t="s">
        <v>105</v>
      </c>
    </row>
    <row r="87" spans="1:14" ht="15.75" customHeight="1">
      <c r="A87" s="9"/>
      <c r="B87" s="9"/>
      <c r="C87" s="9"/>
      <c r="D87" s="9"/>
      <c r="E87" s="9"/>
    </row>
    <row r="88" spans="1:14" ht="15.75" customHeight="1">
      <c r="A88" s="9"/>
      <c r="B88" s="9"/>
      <c r="C88" s="9"/>
      <c r="D88" s="9"/>
      <c r="E88" s="9"/>
    </row>
    <row r="89" spans="1:14" ht="15.75" customHeight="1">
      <c r="A89" s="9"/>
      <c r="B89" s="9"/>
      <c r="C89" s="9"/>
      <c r="D89" s="9"/>
      <c r="E89" s="9"/>
    </row>
    <row r="90" spans="1:14" ht="15.75" customHeight="1">
      <c r="A90" s="9"/>
      <c r="B90" s="9"/>
      <c r="C90" s="9"/>
      <c r="D90" s="9"/>
      <c r="E90" s="9"/>
    </row>
    <row r="91" spans="1:14" ht="15.75" customHeight="1">
      <c r="A91" s="9"/>
      <c r="B91" s="9"/>
      <c r="C91" s="9"/>
      <c r="D91" s="9"/>
      <c r="E91" s="9"/>
    </row>
    <row r="92" spans="1:14" ht="15.75" customHeight="1">
      <c r="A92" s="9"/>
      <c r="B92" s="9"/>
      <c r="C92" s="9"/>
      <c r="D92" s="9"/>
      <c r="E92" s="9"/>
    </row>
    <row r="93" spans="1:14" ht="15.75" customHeight="1">
      <c r="A93" s="9"/>
      <c r="B93" s="9"/>
      <c r="C93" s="9"/>
      <c r="D93" s="9"/>
      <c r="E93" s="9"/>
    </row>
    <row r="94" spans="1:14" ht="15.75" customHeight="1">
      <c r="A94" s="9"/>
      <c r="B94" s="9"/>
      <c r="C94" s="9"/>
      <c r="D94" s="9"/>
      <c r="E94" s="9"/>
    </row>
    <row r="95" spans="1:14" ht="15.75" customHeight="1">
      <c r="A95" s="9"/>
      <c r="B95" s="9"/>
      <c r="C95" s="9"/>
      <c r="D95" s="9"/>
      <c r="E95" s="9"/>
    </row>
    <row r="96" spans="1:14" ht="15.75" customHeight="1">
      <c r="A96" s="9"/>
      <c r="B96" s="9"/>
      <c r="C96" s="9"/>
      <c r="D96" s="9"/>
      <c r="E96" s="9"/>
    </row>
    <row r="97" spans="1:5" ht="15.75" customHeight="1">
      <c r="A97" s="9"/>
      <c r="B97" s="9"/>
      <c r="C97" s="9"/>
      <c r="D97" s="9"/>
      <c r="E97" s="9"/>
    </row>
    <row r="98" spans="1:5" ht="15.75" customHeight="1">
      <c r="A98" s="9"/>
      <c r="B98" s="9"/>
      <c r="C98" s="9"/>
      <c r="D98" s="9"/>
      <c r="E98" s="9"/>
    </row>
    <row r="99" spans="1:5" ht="15.75" customHeight="1">
      <c r="A99" s="9"/>
      <c r="B99" s="9"/>
      <c r="C99" s="9"/>
      <c r="D99" s="9"/>
      <c r="E99" s="9"/>
    </row>
    <row r="100" spans="1:5" ht="15.75" customHeight="1">
      <c r="A100" s="9"/>
      <c r="B100" s="9"/>
      <c r="C100" s="9"/>
      <c r="D100" s="9"/>
      <c r="E100" s="9"/>
    </row>
    <row r="101" spans="1:5" ht="15.75" customHeight="1">
      <c r="A101" s="9"/>
      <c r="B101" s="9"/>
      <c r="C101" s="9"/>
      <c r="D101" s="9"/>
      <c r="E101" s="9"/>
    </row>
    <row r="102" spans="1:5" ht="15.75" customHeight="1">
      <c r="A102" s="9"/>
      <c r="B102" s="9"/>
      <c r="C102" s="9"/>
      <c r="D102" s="9"/>
      <c r="E102" s="9"/>
    </row>
    <row r="103" spans="1:5" ht="15.75" customHeight="1">
      <c r="A103" s="9"/>
      <c r="B103" s="9"/>
      <c r="C103" s="9"/>
      <c r="D103" s="9"/>
      <c r="E103" s="9"/>
    </row>
    <row r="104" spans="1:5" ht="15.75" customHeight="1">
      <c r="A104" s="9"/>
      <c r="B104" s="9"/>
      <c r="C104" s="9"/>
      <c r="D104" s="9"/>
      <c r="E104" s="9"/>
    </row>
    <row r="105" spans="1:5" ht="15.75" customHeight="1">
      <c r="A105" s="9"/>
      <c r="B105" s="9"/>
      <c r="C105" s="9"/>
      <c r="D105" s="9"/>
      <c r="E105" s="9"/>
    </row>
    <row r="106" spans="1:5" ht="15.75" customHeight="1">
      <c r="A106" s="9"/>
      <c r="B106" s="9"/>
      <c r="C106" s="9"/>
      <c r="D106" s="9"/>
      <c r="E106" s="9"/>
    </row>
    <row r="107" spans="1:5" ht="15.75" customHeight="1">
      <c r="A107" s="9"/>
      <c r="B107" s="9"/>
      <c r="C107" s="9"/>
      <c r="D107" s="9"/>
      <c r="E107" s="9"/>
    </row>
    <row r="108" spans="1:5" ht="15.75" customHeight="1">
      <c r="A108" s="9"/>
      <c r="B108" s="9"/>
      <c r="C108" s="9"/>
      <c r="D108" s="9"/>
      <c r="E108" s="9"/>
    </row>
    <row r="109" spans="1:5" ht="15.75" customHeight="1">
      <c r="A109" s="9"/>
      <c r="B109" s="9"/>
      <c r="C109" s="9"/>
      <c r="D109" s="9"/>
      <c r="E109" s="9"/>
    </row>
    <row r="110" spans="1:5" ht="15.75" customHeight="1">
      <c r="A110" s="9"/>
      <c r="B110" s="9"/>
      <c r="C110" s="9"/>
      <c r="D110" s="9"/>
      <c r="E110" s="9"/>
    </row>
    <row r="111" spans="1:5" ht="15.75" customHeight="1">
      <c r="A111" s="9"/>
      <c r="B111" s="9"/>
      <c r="C111" s="9"/>
      <c r="D111" s="9"/>
      <c r="E111" s="9"/>
    </row>
    <row r="112" spans="1:5" ht="15.75" customHeight="1">
      <c r="A112" s="9"/>
      <c r="B112" s="9"/>
      <c r="C112" s="9"/>
      <c r="D112" s="9"/>
      <c r="E112" s="9"/>
    </row>
    <row r="113" spans="1:5" ht="15.75" customHeight="1">
      <c r="A113" s="9"/>
      <c r="B113" s="9"/>
      <c r="C113" s="9"/>
      <c r="D113" s="9"/>
      <c r="E113" s="9"/>
    </row>
    <row r="114" spans="1:5" ht="15.75" customHeight="1">
      <c r="A114" s="9"/>
      <c r="B114" s="9"/>
      <c r="C114" s="9"/>
      <c r="D114" s="9"/>
      <c r="E114" s="9"/>
    </row>
    <row r="115" spans="1:5" ht="15.75" customHeight="1">
      <c r="A115" s="9"/>
      <c r="B115" s="9"/>
      <c r="C115" s="9"/>
      <c r="D115" s="9"/>
      <c r="E115" s="9"/>
    </row>
    <row r="116" spans="1:5" ht="15.75" customHeight="1">
      <c r="A116" s="9"/>
      <c r="B116" s="9"/>
      <c r="C116" s="9"/>
      <c r="D116" s="9"/>
      <c r="E116" s="9"/>
    </row>
    <row r="117" spans="1:5" ht="15.75" customHeight="1">
      <c r="A117" s="9"/>
      <c r="B117" s="9"/>
      <c r="C117" s="9"/>
      <c r="D117" s="9"/>
      <c r="E117" s="9"/>
    </row>
    <row r="118" spans="1:5" ht="15.75" customHeight="1">
      <c r="A118" s="9"/>
      <c r="B118" s="9"/>
      <c r="C118" s="9"/>
      <c r="D118" s="9"/>
      <c r="E118" s="9"/>
    </row>
    <row r="119" spans="1:5" ht="15.75" customHeight="1">
      <c r="A119" s="9"/>
      <c r="B119" s="9"/>
      <c r="C119" s="9"/>
      <c r="D119" s="9"/>
      <c r="E119" s="9"/>
    </row>
    <row r="120" spans="1:5" ht="15.75" customHeight="1">
      <c r="A120" s="9"/>
      <c r="B120" s="9"/>
      <c r="C120" s="9"/>
      <c r="D120" s="9"/>
      <c r="E120" s="9"/>
    </row>
    <row r="121" spans="1:5" ht="15.75" customHeight="1">
      <c r="A121" s="9"/>
      <c r="B121" s="9"/>
      <c r="C121" s="9"/>
      <c r="D121" s="9"/>
      <c r="E121" s="9"/>
    </row>
    <row r="122" spans="1:5" ht="15.75" customHeight="1">
      <c r="A122" s="9"/>
      <c r="B122" s="9"/>
      <c r="C122" s="9"/>
      <c r="D122" s="9"/>
      <c r="E122" s="9"/>
    </row>
    <row r="123" spans="1:5" ht="15.75" customHeight="1">
      <c r="A123" s="9"/>
      <c r="B123" s="9"/>
      <c r="C123" s="9"/>
      <c r="D123" s="9"/>
      <c r="E123" s="9"/>
    </row>
    <row r="124" spans="1:5" ht="15.75" customHeight="1">
      <c r="A124" s="9"/>
      <c r="B124" s="9"/>
      <c r="C124" s="9"/>
      <c r="D124" s="9"/>
      <c r="E124" s="9"/>
    </row>
    <row r="125" spans="1:5" ht="15.75" customHeight="1">
      <c r="A125" s="9"/>
      <c r="B125" s="9"/>
      <c r="C125" s="9"/>
      <c r="D125" s="9"/>
      <c r="E125" s="9"/>
    </row>
    <row r="126" spans="1:5" ht="15.75" customHeight="1">
      <c r="A126" s="9"/>
      <c r="B126" s="9"/>
      <c r="C126" s="9"/>
      <c r="D126" s="9"/>
      <c r="E126" s="9"/>
    </row>
    <row r="127" spans="1:5" ht="15.75" customHeight="1">
      <c r="A127" s="9"/>
      <c r="B127" s="9"/>
      <c r="C127" s="9"/>
      <c r="D127" s="9"/>
      <c r="E127" s="9"/>
    </row>
    <row r="128" spans="1:5" ht="15.75" customHeight="1">
      <c r="A128" s="9"/>
      <c r="B128" s="9"/>
      <c r="C128" s="9"/>
      <c r="D128" s="9"/>
      <c r="E128" s="9"/>
    </row>
    <row r="129" spans="1:5" ht="15.75" customHeight="1">
      <c r="A129" s="9"/>
      <c r="B129" s="9"/>
      <c r="C129" s="9"/>
      <c r="D129" s="9"/>
      <c r="E129" s="9"/>
    </row>
    <row r="130" spans="1:5" ht="15.75" customHeight="1">
      <c r="A130" s="9"/>
      <c r="B130" s="9"/>
      <c r="C130" s="9"/>
      <c r="D130" s="9"/>
      <c r="E130" s="9"/>
    </row>
    <row r="131" spans="1:5" ht="15.75" customHeight="1">
      <c r="A131" s="9"/>
      <c r="B131" s="9"/>
      <c r="C131" s="9"/>
      <c r="D131" s="9"/>
      <c r="E131" s="9"/>
    </row>
    <row r="132" spans="1:5" ht="15.75" customHeight="1">
      <c r="A132" s="9"/>
      <c r="B132" s="9"/>
      <c r="C132" s="9"/>
      <c r="D132" s="9"/>
      <c r="E132" s="9"/>
    </row>
    <row r="133" spans="1:5" ht="15.75" customHeight="1">
      <c r="A133" s="9"/>
      <c r="B133" s="9"/>
      <c r="C133" s="9"/>
      <c r="D133" s="9"/>
      <c r="E133" s="9"/>
    </row>
    <row r="134" spans="1:5" ht="15.75" customHeight="1">
      <c r="A134" s="9"/>
      <c r="B134" s="9"/>
      <c r="C134" s="9"/>
      <c r="D134" s="9"/>
      <c r="E134" s="9"/>
    </row>
    <row r="135" spans="1:5" ht="15.75" customHeight="1">
      <c r="A135" s="9"/>
      <c r="B135" s="9"/>
      <c r="C135" s="9"/>
      <c r="D135" s="9"/>
      <c r="E135" s="9"/>
    </row>
    <row r="136" spans="1:5" ht="15.75" customHeight="1">
      <c r="A136" s="9"/>
      <c r="B136" s="9"/>
      <c r="C136" s="9"/>
      <c r="D136" s="9"/>
      <c r="E136" s="9"/>
    </row>
    <row r="137" spans="1:5" ht="15.75" customHeight="1">
      <c r="A137" s="9"/>
      <c r="B137" s="9"/>
      <c r="C137" s="9"/>
      <c r="D137" s="9"/>
      <c r="E137" s="9"/>
    </row>
    <row r="138" spans="1:5" ht="15.75" customHeight="1">
      <c r="A138" s="9"/>
      <c r="B138" s="9"/>
      <c r="C138" s="9"/>
      <c r="D138" s="9"/>
      <c r="E138" s="9"/>
    </row>
    <row r="139" spans="1:5" ht="15.75" customHeight="1">
      <c r="A139" s="9"/>
      <c r="B139" s="9"/>
      <c r="C139" s="9"/>
      <c r="D139" s="9"/>
      <c r="E139" s="9"/>
    </row>
    <row r="140" spans="1:5" ht="15.75" customHeight="1">
      <c r="A140" s="9"/>
      <c r="B140" s="9"/>
      <c r="C140" s="9"/>
      <c r="D140" s="9"/>
      <c r="E140" s="9"/>
    </row>
    <row r="141" spans="1:5" ht="15.75" customHeight="1">
      <c r="A141" s="9"/>
      <c r="B141" s="9"/>
      <c r="C141" s="9"/>
      <c r="D141" s="9"/>
      <c r="E141" s="9"/>
    </row>
    <row r="142" spans="1:5" ht="15.75" customHeight="1">
      <c r="A142" s="9"/>
      <c r="B142" s="9"/>
      <c r="C142" s="9"/>
      <c r="D142" s="9"/>
      <c r="E142" s="9"/>
    </row>
    <row r="143" spans="1:5" ht="15.75" customHeight="1">
      <c r="A143" s="9"/>
      <c r="B143" s="9"/>
      <c r="C143" s="9"/>
      <c r="D143" s="9"/>
      <c r="E143" s="9"/>
    </row>
    <row r="144" spans="1:5" ht="15.75" customHeight="1">
      <c r="A144" s="9"/>
      <c r="B144" s="9"/>
      <c r="C144" s="9"/>
      <c r="D144" s="9"/>
      <c r="E144" s="9"/>
    </row>
    <row r="145" spans="1:5" ht="15.75" customHeight="1">
      <c r="A145" s="9"/>
      <c r="B145" s="9"/>
      <c r="C145" s="9"/>
      <c r="D145" s="9"/>
      <c r="E145" s="9"/>
    </row>
    <row r="146" spans="1:5" ht="15.75" customHeight="1">
      <c r="A146" s="9"/>
      <c r="B146" s="9"/>
      <c r="C146" s="9"/>
      <c r="D146" s="9"/>
      <c r="E146" s="9"/>
    </row>
    <row r="147" spans="1:5" ht="15.75" customHeight="1">
      <c r="A147" s="9"/>
      <c r="B147" s="9"/>
      <c r="C147" s="9"/>
      <c r="D147" s="9"/>
      <c r="E147" s="9"/>
    </row>
    <row r="148" spans="1:5" ht="15.75" customHeight="1">
      <c r="A148" s="9"/>
      <c r="B148" s="9"/>
      <c r="C148" s="9"/>
      <c r="D148" s="9"/>
      <c r="E148" s="9"/>
    </row>
    <row r="149" spans="1:5" ht="15.75" customHeight="1">
      <c r="A149" s="9"/>
      <c r="B149" s="9"/>
      <c r="C149" s="9"/>
      <c r="D149" s="9"/>
      <c r="E149" s="9"/>
    </row>
    <row r="150" spans="1:5" ht="15.75" customHeight="1">
      <c r="A150" s="9"/>
      <c r="B150" s="9"/>
      <c r="C150" s="9"/>
      <c r="D150" s="9"/>
      <c r="E150" s="9"/>
    </row>
    <row r="151" spans="1:5" ht="15.75" customHeight="1">
      <c r="A151" s="9"/>
      <c r="B151" s="9"/>
      <c r="C151" s="9"/>
      <c r="D151" s="9"/>
      <c r="E151" s="9"/>
    </row>
    <row r="152" spans="1:5" ht="15.75" customHeight="1">
      <c r="A152" s="9"/>
      <c r="B152" s="9"/>
      <c r="C152" s="9"/>
      <c r="D152" s="9"/>
      <c r="E152" s="9"/>
    </row>
    <row r="153" spans="1:5" ht="15.75" customHeight="1">
      <c r="A153" s="9"/>
      <c r="B153" s="9"/>
      <c r="C153" s="9"/>
      <c r="D153" s="9"/>
      <c r="E153" s="9"/>
    </row>
    <row r="154" spans="1:5" ht="15.75" customHeight="1">
      <c r="A154" s="9"/>
      <c r="B154" s="9"/>
      <c r="C154" s="9"/>
      <c r="D154" s="9"/>
      <c r="E154" s="9"/>
    </row>
    <row r="155" spans="1:5" ht="15.75" customHeight="1">
      <c r="A155" s="9"/>
      <c r="B155" s="9"/>
      <c r="C155" s="9"/>
      <c r="D155" s="9"/>
      <c r="E155" s="9"/>
    </row>
    <row r="156" spans="1:5" ht="15.75" customHeight="1">
      <c r="A156" s="9"/>
      <c r="B156" s="9"/>
      <c r="C156" s="9"/>
      <c r="D156" s="9"/>
      <c r="E156" s="9"/>
    </row>
    <row r="157" spans="1:5" ht="15.75" customHeight="1">
      <c r="A157" s="9"/>
      <c r="B157" s="9"/>
      <c r="C157" s="9"/>
      <c r="D157" s="9"/>
      <c r="E157" s="9"/>
    </row>
    <row r="158" spans="1:5" ht="15.75" customHeight="1">
      <c r="A158" s="9"/>
      <c r="B158" s="9"/>
      <c r="C158" s="9"/>
      <c r="D158" s="9"/>
      <c r="E158" s="9"/>
    </row>
    <row r="159" spans="1:5" ht="15.75" customHeight="1">
      <c r="A159" s="9"/>
      <c r="B159" s="9"/>
      <c r="C159" s="9"/>
      <c r="D159" s="9"/>
      <c r="E159" s="9"/>
    </row>
    <row r="160" spans="1:5" ht="15.75" customHeight="1">
      <c r="A160" s="9"/>
      <c r="B160" s="9"/>
      <c r="C160" s="9"/>
      <c r="D160" s="9"/>
      <c r="E160" s="9"/>
    </row>
    <row r="161" spans="1:5" ht="15.75" customHeight="1">
      <c r="A161" s="9"/>
      <c r="B161" s="9"/>
      <c r="C161" s="9"/>
      <c r="D161" s="9"/>
      <c r="E161" s="9"/>
    </row>
    <row r="162" spans="1:5" ht="15.75" customHeight="1">
      <c r="A162" s="9"/>
      <c r="B162" s="9"/>
      <c r="C162" s="9"/>
      <c r="D162" s="9"/>
      <c r="E162" s="9"/>
    </row>
    <row r="163" spans="1:5" ht="15.75" customHeight="1">
      <c r="A163" s="9"/>
      <c r="B163" s="9"/>
      <c r="C163" s="9"/>
      <c r="D163" s="9"/>
      <c r="E163" s="9"/>
    </row>
    <row r="164" spans="1:5" ht="15.75" customHeight="1">
      <c r="A164" s="9"/>
      <c r="B164" s="9"/>
      <c r="C164" s="9"/>
      <c r="D164" s="9"/>
      <c r="E164" s="9"/>
    </row>
    <row r="165" spans="1:5" ht="15.75" customHeight="1">
      <c r="A165" s="9"/>
      <c r="B165" s="9"/>
      <c r="C165" s="9"/>
      <c r="D165" s="9"/>
      <c r="E165" s="9"/>
    </row>
    <row r="166" spans="1:5" ht="15.75" customHeight="1">
      <c r="A166" s="9"/>
      <c r="B166" s="9"/>
      <c r="C166" s="9"/>
      <c r="D166" s="9"/>
      <c r="E166" s="9"/>
    </row>
    <row r="167" spans="1:5" ht="15.75" customHeight="1">
      <c r="A167" s="9"/>
      <c r="B167" s="9"/>
      <c r="C167" s="9"/>
      <c r="D167" s="9"/>
      <c r="E167" s="9"/>
    </row>
    <row r="168" spans="1:5" ht="15.75" customHeight="1">
      <c r="A168" s="9"/>
      <c r="B168" s="9"/>
      <c r="C168" s="9"/>
      <c r="D168" s="9"/>
      <c r="E168" s="9"/>
    </row>
    <row r="169" spans="1:5" ht="15.75" customHeight="1">
      <c r="A169" s="9"/>
      <c r="B169" s="9"/>
      <c r="C169" s="9"/>
      <c r="D169" s="9"/>
      <c r="E169" s="9"/>
    </row>
    <row r="170" spans="1:5" ht="15.75" customHeight="1">
      <c r="A170" s="9"/>
      <c r="B170" s="9"/>
      <c r="C170" s="9"/>
      <c r="D170" s="9"/>
      <c r="E170" s="9"/>
    </row>
    <row r="171" spans="1:5" ht="15.75" customHeight="1">
      <c r="A171" s="9"/>
      <c r="B171" s="9"/>
      <c r="C171" s="9"/>
      <c r="D171" s="9"/>
      <c r="E171" s="9"/>
    </row>
    <row r="172" spans="1:5" ht="15.75" customHeight="1">
      <c r="A172" s="9"/>
      <c r="B172" s="9"/>
      <c r="C172" s="9"/>
      <c r="D172" s="9"/>
      <c r="E172" s="9"/>
    </row>
    <row r="173" spans="1:5" ht="15.75" customHeight="1">
      <c r="A173" s="9"/>
      <c r="B173" s="9"/>
      <c r="C173" s="9"/>
      <c r="D173" s="9"/>
      <c r="E173" s="9"/>
    </row>
    <row r="174" spans="1:5" ht="15.75" customHeight="1">
      <c r="A174" s="9"/>
      <c r="B174" s="9"/>
      <c r="C174" s="9"/>
      <c r="D174" s="9"/>
      <c r="E174" s="9"/>
    </row>
    <row r="175" spans="1:5" ht="15.75" customHeight="1">
      <c r="A175" s="9"/>
      <c r="B175" s="9"/>
      <c r="C175" s="9"/>
      <c r="D175" s="9"/>
      <c r="E175" s="9"/>
    </row>
    <row r="176" spans="1:5" ht="15.75" customHeight="1">
      <c r="A176" s="9"/>
      <c r="B176" s="9"/>
      <c r="C176" s="9"/>
      <c r="D176" s="9"/>
      <c r="E176" s="9"/>
    </row>
    <row r="177" spans="1:5" ht="15.75" customHeight="1">
      <c r="A177" s="9"/>
      <c r="B177" s="9"/>
      <c r="C177" s="9"/>
      <c r="D177" s="9"/>
      <c r="E177" s="9"/>
    </row>
    <row r="178" spans="1:5" ht="15.75" customHeight="1">
      <c r="A178" s="9"/>
      <c r="B178" s="9"/>
      <c r="C178" s="9"/>
      <c r="D178" s="9"/>
      <c r="E178" s="9"/>
    </row>
    <row r="179" spans="1:5" ht="15.75" customHeight="1">
      <c r="A179" s="9"/>
      <c r="B179" s="9"/>
      <c r="C179" s="9"/>
      <c r="D179" s="9"/>
      <c r="E179" s="9"/>
    </row>
    <row r="180" spans="1:5" ht="15.75" customHeight="1">
      <c r="A180" s="9"/>
      <c r="B180" s="9"/>
      <c r="C180" s="9"/>
      <c r="D180" s="9"/>
      <c r="E180" s="9"/>
    </row>
    <row r="181" spans="1:5" ht="15.75" customHeight="1">
      <c r="A181" s="9"/>
      <c r="B181" s="9"/>
      <c r="C181" s="9"/>
      <c r="D181" s="9"/>
      <c r="E181" s="9"/>
    </row>
    <row r="182" spans="1:5" ht="15.75" customHeight="1">
      <c r="A182" s="9"/>
      <c r="B182" s="9"/>
      <c r="C182" s="9"/>
      <c r="D182" s="9"/>
      <c r="E182" s="9"/>
    </row>
    <row r="183" spans="1:5" ht="15.75" customHeight="1">
      <c r="A183" s="9"/>
      <c r="B183" s="9"/>
      <c r="C183" s="9"/>
      <c r="D183" s="9"/>
      <c r="E183" s="9"/>
    </row>
    <row r="184" spans="1:5" ht="15.75" customHeight="1">
      <c r="A184" s="9"/>
      <c r="B184" s="9"/>
      <c r="C184" s="9"/>
      <c r="D184" s="9"/>
      <c r="E184" s="9"/>
    </row>
    <row r="185" spans="1:5" ht="15.75" customHeight="1">
      <c r="A185" s="9"/>
      <c r="B185" s="9"/>
      <c r="C185" s="9"/>
      <c r="D185" s="9"/>
      <c r="E185" s="9"/>
    </row>
    <row r="186" spans="1:5" ht="15.75" customHeight="1">
      <c r="A186" s="9"/>
      <c r="B186" s="9"/>
      <c r="C186" s="9"/>
      <c r="D186" s="9"/>
      <c r="E186" s="9"/>
    </row>
    <row r="187" spans="1:5" ht="15.75" customHeight="1">
      <c r="A187" s="9"/>
      <c r="B187" s="9"/>
      <c r="C187" s="9"/>
      <c r="D187" s="9"/>
      <c r="E187" s="9"/>
    </row>
    <row r="188" spans="1:5" ht="15.75" customHeight="1">
      <c r="A188" s="9"/>
      <c r="B188" s="9"/>
      <c r="C188" s="9"/>
      <c r="D188" s="9"/>
      <c r="E188" s="9"/>
    </row>
    <row r="189" spans="1:5" ht="15.75" customHeight="1">
      <c r="A189" s="9"/>
      <c r="B189" s="9"/>
      <c r="C189" s="9"/>
      <c r="D189" s="9"/>
      <c r="E189" s="9"/>
    </row>
    <row r="190" spans="1:5" ht="15.75" customHeight="1">
      <c r="A190" s="9"/>
      <c r="B190" s="9"/>
      <c r="C190" s="9"/>
      <c r="D190" s="9"/>
      <c r="E190" s="9"/>
    </row>
    <row r="191" spans="1:5" ht="15.75" customHeight="1">
      <c r="A191" s="9"/>
      <c r="B191" s="9"/>
      <c r="C191" s="9"/>
      <c r="D191" s="9"/>
      <c r="E191" s="9"/>
    </row>
    <row r="192" spans="1:5" ht="15.75" customHeight="1">
      <c r="A192" s="9"/>
      <c r="B192" s="9"/>
      <c r="C192" s="9"/>
      <c r="D192" s="9"/>
      <c r="E192" s="9"/>
    </row>
    <row r="193" spans="1:5" ht="15.75" customHeight="1">
      <c r="A193" s="9"/>
      <c r="B193" s="9"/>
      <c r="C193" s="9"/>
      <c r="D193" s="9"/>
      <c r="E193" s="9"/>
    </row>
    <row r="194" spans="1:5" ht="15.75" customHeight="1">
      <c r="A194" s="9"/>
      <c r="B194" s="9"/>
      <c r="C194" s="9"/>
      <c r="D194" s="9"/>
      <c r="E194" s="9"/>
    </row>
    <row r="195" spans="1:5" ht="15.75" customHeight="1">
      <c r="A195" s="9"/>
      <c r="B195" s="9"/>
      <c r="C195" s="9"/>
      <c r="D195" s="9"/>
      <c r="E195" s="9"/>
    </row>
    <row r="196" spans="1:5" ht="15.75" customHeight="1">
      <c r="A196" s="9"/>
      <c r="B196" s="9"/>
      <c r="C196" s="9"/>
      <c r="D196" s="9"/>
      <c r="E196" s="9"/>
    </row>
    <row r="197" spans="1:5" ht="15.75" customHeight="1">
      <c r="A197" s="9"/>
      <c r="B197" s="9"/>
      <c r="C197" s="9"/>
      <c r="D197" s="9"/>
      <c r="E197" s="9"/>
    </row>
    <row r="198" spans="1:5" ht="15.75" customHeight="1">
      <c r="A198" s="9"/>
      <c r="B198" s="9"/>
      <c r="C198" s="9"/>
      <c r="D198" s="9"/>
      <c r="E198" s="9"/>
    </row>
    <row r="199" spans="1:5" ht="15.75" customHeight="1">
      <c r="A199" s="9"/>
      <c r="B199" s="9"/>
      <c r="C199" s="9"/>
      <c r="D199" s="9"/>
      <c r="E199" s="9"/>
    </row>
    <row r="200" spans="1:5" ht="15.75" customHeight="1">
      <c r="A200" s="9"/>
      <c r="B200" s="9"/>
      <c r="C200" s="9"/>
      <c r="D200" s="9"/>
      <c r="E200" s="9"/>
    </row>
    <row r="201" spans="1:5" ht="15.75" customHeight="1">
      <c r="A201" s="9"/>
      <c r="B201" s="9"/>
      <c r="C201" s="9"/>
      <c r="D201" s="9"/>
      <c r="E201" s="9"/>
    </row>
    <row r="202" spans="1:5" ht="15.75" customHeight="1">
      <c r="A202" s="9"/>
      <c r="B202" s="9"/>
      <c r="C202" s="9"/>
      <c r="D202" s="9"/>
      <c r="E202" s="9"/>
    </row>
    <row r="203" spans="1:5" ht="15.75" customHeight="1">
      <c r="A203" s="9"/>
      <c r="B203" s="9"/>
      <c r="C203" s="9"/>
      <c r="D203" s="9"/>
      <c r="E203" s="9"/>
    </row>
    <row r="204" spans="1:5" ht="15.75" customHeight="1">
      <c r="A204" s="9"/>
      <c r="B204" s="9"/>
      <c r="C204" s="9"/>
      <c r="D204" s="9"/>
      <c r="E204" s="9"/>
    </row>
    <row r="205" spans="1:5" ht="15.75" customHeight="1">
      <c r="A205" s="9"/>
      <c r="B205" s="9"/>
      <c r="C205" s="9"/>
      <c r="D205" s="9"/>
      <c r="E205" s="9"/>
    </row>
    <row r="206" spans="1:5" ht="15.75" customHeight="1">
      <c r="A206" s="9"/>
      <c r="B206" s="9"/>
      <c r="C206" s="9"/>
      <c r="D206" s="9"/>
      <c r="E206" s="9"/>
    </row>
    <row r="207" spans="1:5" ht="15.75" customHeight="1">
      <c r="A207" s="9"/>
      <c r="B207" s="9"/>
      <c r="C207" s="9"/>
      <c r="D207" s="9"/>
      <c r="E207" s="9"/>
    </row>
    <row r="208" spans="1:5" ht="15.75" customHeight="1">
      <c r="A208" s="9"/>
      <c r="B208" s="9"/>
      <c r="C208" s="9"/>
      <c r="D208" s="9"/>
      <c r="E208" s="9"/>
    </row>
    <row r="209" spans="1:5" ht="15.75" customHeight="1">
      <c r="A209" s="9"/>
      <c r="B209" s="9"/>
      <c r="C209" s="9"/>
      <c r="D209" s="9"/>
      <c r="E209" s="9"/>
    </row>
    <row r="210" spans="1:5" ht="15.75" customHeight="1">
      <c r="A210" s="9"/>
      <c r="B210" s="9"/>
      <c r="C210" s="9"/>
      <c r="D210" s="9"/>
      <c r="E210" s="9"/>
    </row>
    <row r="211" spans="1:5" ht="15.75" customHeight="1">
      <c r="A211" s="9"/>
      <c r="B211" s="9"/>
      <c r="C211" s="9"/>
      <c r="D211" s="9"/>
      <c r="E211" s="9"/>
    </row>
    <row r="212" spans="1:5" ht="15.75" customHeight="1">
      <c r="A212" s="9"/>
      <c r="B212" s="9"/>
      <c r="C212" s="9"/>
      <c r="D212" s="9"/>
      <c r="E212" s="9"/>
    </row>
    <row r="213" spans="1:5" ht="15.75" customHeight="1">
      <c r="A213" s="9"/>
      <c r="B213" s="9"/>
      <c r="C213" s="9"/>
      <c r="D213" s="9"/>
      <c r="E213" s="9"/>
    </row>
    <row r="214" spans="1:5" ht="15.75" customHeight="1">
      <c r="A214" s="9"/>
      <c r="B214" s="9"/>
      <c r="C214" s="9"/>
      <c r="D214" s="9"/>
      <c r="E214" s="9"/>
    </row>
    <row r="215" spans="1:5" ht="15.75" customHeight="1">
      <c r="A215" s="9"/>
      <c r="B215" s="9"/>
      <c r="C215" s="9"/>
      <c r="D215" s="9"/>
      <c r="E215" s="9"/>
    </row>
    <row r="216" spans="1:5" ht="15.75" customHeight="1">
      <c r="A216" s="9"/>
      <c r="B216" s="9"/>
      <c r="C216" s="9"/>
      <c r="D216" s="9"/>
      <c r="E216" s="9"/>
    </row>
    <row r="217" spans="1:5" ht="15.75" customHeight="1">
      <c r="A217" s="9"/>
      <c r="B217" s="9"/>
      <c r="C217" s="9"/>
      <c r="D217" s="9"/>
      <c r="E217" s="9"/>
    </row>
    <row r="218" spans="1:5" ht="15.75" customHeight="1">
      <c r="A218" s="9"/>
      <c r="B218" s="9"/>
      <c r="C218" s="9"/>
      <c r="D218" s="9"/>
      <c r="E218" s="9"/>
    </row>
    <row r="219" spans="1:5" ht="15.75" customHeight="1">
      <c r="A219" s="9"/>
      <c r="B219" s="9"/>
      <c r="C219" s="9"/>
      <c r="D219" s="9"/>
      <c r="E219" s="9"/>
    </row>
    <row r="220" spans="1:5" ht="15.75" customHeight="1">
      <c r="A220" s="9"/>
      <c r="B220" s="9"/>
      <c r="C220" s="9"/>
      <c r="D220" s="9"/>
      <c r="E220" s="9"/>
    </row>
    <row r="221" spans="1:5" ht="15.75" customHeight="1">
      <c r="A221" s="9"/>
      <c r="B221" s="9"/>
      <c r="C221" s="9"/>
      <c r="D221" s="9"/>
      <c r="E221" s="9"/>
    </row>
    <row r="222" spans="1:5" ht="15.75" customHeight="1">
      <c r="A222" s="9"/>
      <c r="B222" s="9"/>
      <c r="C222" s="9"/>
      <c r="D222" s="9"/>
      <c r="E222" s="9"/>
    </row>
    <row r="223" spans="1:5" ht="15.75" customHeight="1">
      <c r="A223" s="9"/>
      <c r="B223" s="9"/>
      <c r="C223" s="9"/>
      <c r="D223" s="9"/>
      <c r="E223" s="9"/>
    </row>
    <row r="224" spans="1:5" ht="15.75" customHeight="1">
      <c r="A224" s="9"/>
      <c r="B224" s="9"/>
      <c r="C224" s="9"/>
      <c r="D224" s="9"/>
      <c r="E224" s="9"/>
    </row>
    <row r="225" spans="1:5" ht="15.75" customHeight="1">
      <c r="A225" s="9"/>
      <c r="B225" s="9"/>
      <c r="C225" s="9"/>
      <c r="D225" s="9"/>
      <c r="E225" s="9"/>
    </row>
    <row r="226" spans="1:5" ht="15.75" customHeight="1">
      <c r="A226" s="9"/>
      <c r="B226" s="9"/>
      <c r="C226" s="9"/>
      <c r="D226" s="9"/>
      <c r="E226" s="9"/>
    </row>
    <row r="227" spans="1:5" ht="15.75" customHeight="1">
      <c r="A227" s="9"/>
      <c r="B227" s="9"/>
      <c r="C227" s="9"/>
      <c r="D227" s="9"/>
      <c r="E227" s="9"/>
    </row>
    <row r="228" spans="1:5" ht="15.75" customHeight="1">
      <c r="A228" s="9"/>
      <c r="B228" s="9"/>
      <c r="C228" s="9"/>
      <c r="D228" s="9"/>
      <c r="E228" s="9"/>
    </row>
    <row r="229" spans="1:5" ht="15.75" customHeight="1">
      <c r="A229" s="9"/>
      <c r="B229" s="9"/>
      <c r="C229" s="9"/>
      <c r="D229" s="9"/>
      <c r="E229" s="9"/>
    </row>
    <row r="230" spans="1:5" ht="15.75" customHeight="1">
      <c r="A230" s="9"/>
      <c r="B230" s="9"/>
      <c r="C230" s="9"/>
      <c r="D230" s="9"/>
      <c r="E230" s="9"/>
    </row>
    <row r="231" spans="1:5" ht="15.75" customHeight="1">
      <c r="A231" s="9"/>
      <c r="B231" s="9"/>
      <c r="C231" s="9"/>
      <c r="D231" s="9"/>
      <c r="E231" s="9"/>
    </row>
    <row r="232" spans="1:5" ht="15.75" customHeight="1">
      <c r="A232" s="9"/>
      <c r="B232" s="9"/>
      <c r="C232" s="9"/>
      <c r="D232" s="9"/>
      <c r="E232" s="9"/>
    </row>
    <row r="233" spans="1:5" ht="15.75" customHeight="1">
      <c r="A233" s="9"/>
      <c r="B233" s="9"/>
      <c r="C233" s="9"/>
      <c r="D233" s="9"/>
      <c r="E233" s="9"/>
    </row>
    <row r="234" spans="1:5" ht="15.75" customHeight="1">
      <c r="A234" s="9"/>
      <c r="B234" s="9"/>
      <c r="C234" s="9"/>
      <c r="D234" s="9"/>
      <c r="E234" s="9"/>
    </row>
    <row r="235" spans="1:5" ht="15.75" customHeight="1">
      <c r="A235" s="9"/>
      <c r="B235" s="9"/>
      <c r="C235" s="9"/>
      <c r="D235" s="9"/>
      <c r="E235" s="9"/>
    </row>
    <row r="236" spans="1:5" ht="15.75" customHeight="1">
      <c r="A236" s="9"/>
      <c r="B236" s="9"/>
      <c r="C236" s="9"/>
      <c r="D236" s="9"/>
      <c r="E236" s="9"/>
    </row>
    <row r="237" spans="1:5" ht="15.75" customHeight="1">
      <c r="A237" s="9"/>
      <c r="B237" s="9"/>
      <c r="C237" s="9"/>
      <c r="D237" s="9"/>
      <c r="E237" s="9"/>
    </row>
    <row r="238" spans="1:5" ht="15.75" customHeight="1">
      <c r="A238" s="9"/>
      <c r="B238" s="9"/>
      <c r="C238" s="9"/>
      <c r="D238" s="9"/>
      <c r="E238" s="9"/>
    </row>
    <row r="239" spans="1:5" ht="15.75" customHeight="1">
      <c r="A239" s="9"/>
      <c r="B239" s="9"/>
      <c r="C239" s="9"/>
      <c r="D239" s="9"/>
      <c r="E239" s="9"/>
    </row>
    <row r="240" spans="1:5" ht="15.75" customHeight="1">
      <c r="A240" s="9"/>
      <c r="B240" s="9"/>
      <c r="C240" s="9"/>
      <c r="D240" s="9"/>
      <c r="E240" s="9"/>
    </row>
    <row r="241" spans="1:5" ht="15.75" customHeight="1">
      <c r="A241" s="9"/>
      <c r="B241" s="9"/>
      <c r="C241" s="9"/>
      <c r="D241" s="9"/>
      <c r="E241" s="9"/>
    </row>
    <row r="242" spans="1:5" ht="15.75" customHeight="1">
      <c r="A242" s="9"/>
      <c r="B242" s="9"/>
      <c r="C242" s="9"/>
      <c r="D242" s="9"/>
      <c r="E242" s="9"/>
    </row>
    <row r="243" spans="1:5" ht="15.75" customHeight="1">
      <c r="A243" s="9"/>
      <c r="B243" s="9"/>
      <c r="C243" s="9"/>
      <c r="D243" s="9"/>
      <c r="E243" s="9"/>
    </row>
    <row r="244" spans="1:5" ht="15.75" customHeight="1">
      <c r="A244" s="9"/>
      <c r="B244" s="9"/>
      <c r="C244" s="9"/>
      <c r="D244" s="9"/>
      <c r="E244" s="9"/>
    </row>
    <row r="245" spans="1:5" ht="15.75" customHeight="1">
      <c r="A245" s="9"/>
      <c r="B245" s="9"/>
      <c r="C245" s="9"/>
      <c r="D245" s="9"/>
      <c r="E245" s="9"/>
    </row>
    <row r="246" spans="1:5" ht="15.75" customHeight="1">
      <c r="A246" s="9"/>
      <c r="B246" s="9"/>
      <c r="C246" s="9"/>
      <c r="D246" s="9"/>
      <c r="E246" s="9"/>
    </row>
    <row r="247" spans="1:5" ht="15.75" customHeight="1">
      <c r="A247" s="9"/>
      <c r="B247" s="9"/>
      <c r="C247" s="9"/>
      <c r="D247" s="9"/>
      <c r="E247" s="9"/>
    </row>
    <row r="248" spans="1:5" ht="15.75" customHeight="1">
      <c r="A248" s="9"/>
      <c r="B248" s="9"/>
      <c r="C248" s="9"/>
      <c r="D248" s="9"/>
      <c r="E248" s="9"/>
    </row>
    <row r="249" spans="1:5" ht="15.75" customHeight="1">
      <c r="A249" s="9"/>
      <c r="B249" s="9"/>
      <c r="C249" s="9"/>
      <c r="D249" s="9"/>
      <c r="E249" s="9"/>
    </row>
    <row r="250" spans="1:5" ht="15.75" customHeight="1">
      <c r="A250" s="9"/>
      <c r="B250" s="9"/>
      <c r="C250" s="9"/>
      <c r="D250" s="9"/>
      <c r="E250" s="9"/>
    </row>
    <row r="251" spans="1:5" ht="15.75" customHeight="1">
      <c r="A251" s="9"/>
      <c r="B251" s="9"/>
      <c r="C251" s="9"/>
      <c r="D251" s="9"/>
      <c r="E251" s="9"/>
    </row>
    <row r="252" spans="1:5" ht="15.75" customHeight="1">
      <c r="A252" s="9"/>
      <c r="B252" s="9"/>
      <c r="C252" s="9"/>
      <c r="D252" s="9"/>
      <c r="E252" s="9"/>
    </row>
    <row r="253" spans="1:5" ht="15.75" customHeight="1">
      <c r="A253" s="9"/>
      <c r="B253" s="9"/>
      <c r="C253" s="9"/>
      <c r="D253" s="9"/>
      <c r="E253" s="9"/>
    </row>
    <row r="254" spans="1:5" ht="15.75" customHeight="1">
      <c r="A254" s="9"/>
      <c r="B254" s="9"/>
      <c r="C254" s="9"/>
      <c r="D254" s="9"/>
      <c r="E254" s="9"/>
    </row>
    <row r="255" spans="1:5" ht="15.75" customHeight="1">
      <c r="A255" s="9"/>
      <c r="B255" s="9"/>
      <c r="C255" s="9"/>
      <c r="D255" s="9"/>
      <c r="E255" s="9"/>
    </row>
    <row r="256" spans="1:5" ht="15.75" customHeight="1">
      <c r="A256" s="9"/>
      <c r="B256" s="9"/>
      <c r="C256" s="9"/>
      <c r="D256" s="9"/>
      <c r="E256" s="9"/>
    </row>
    <row r="257" spans="1:5" ht="15.75" customHeight="1">
      <c r="A257" s="9"/>
      <c r="B257" s="9"/>
      <c r="C257" s="9"/>
      <c r="D257" s="9"/>
      <c r="E257" s="9"/>
    </row>
    <row r="258" spans="1:5" ht="15.75" customHeight="1">
      <c r="A258" s="9"/>
      <c r="B258" s="9"/>
      <c r="C258" s="9"/>
      <c r="D258" s="9"/>
      <c r="E258" s="9"/>
    </row>
    <row r="259" spans="1:5" ht="15.75" customHeight="1">
      <c r="A259" s="9"/>
      <c r="B259" s="9"/>
      <c r="C259" s="9"/>
      <c r="D259" s="9"/>
      <c r="E259" s="9"/>
    </row>
    <row r="260" spans="1:5" ht="15.75" customHeight="1">
      <c r="A260" s="9"/>
      <c r="B260" s="9"/>
      <c r="C260" s="9"/>
      <c r="D260" s="9"/>
      <c r="E260" s="9"/>
    </row>
    <row r="261" spans="1:5" ht="15.75" customHeight="1">
      <c r="A261" s="9"/>
      <c r="B261" s="9"/>
      <c r="C261" s="9"/>
      <c r="D261" s="9"/>
      <c r="E261" s="9"/>
    </row>
    <row r="262" spans="1:5" ht="15.75" customHeight="1">
      <c r="A262" s="9"/>
      <c r="B262" s="9"/>
      <c r="C262" s="9"/>
      <c r="D262" s="9"/>
      <c r="E262" s="9"/>
    </row>
    <row r="263" spans="1:5" ht="15.75" customHeight="1">
      <c r="A263" s="9"/>
      <c r="B263" s="9"/>
      <c r="C263" s="9"/>
      <c r="D263" s="9"/>
      <c r="E263" s="9"/>
    </row>
    <row r="264" spans="1:5" ht="15.75" customHeight="1">
      <c r="A264" s="9"/>
      <c r="B264" s="9"/>
      <c r="C264" s="9"/>
      <c r="D264" s="9"/>
      <c r="E264" s="9"/>
    </row>
    <row r="265" spans="1:5" ht="15.75" customHeight="1">
      <c r="A265" s="9"/>
      <c r="B265" s="9"/>
      <c r="C265" s="9"/>
      <c r="D265" s="9"/>
      <c r="E265" s="9"/>
    </row>
    <row r="266" spans="1:5" ht="15.75" customHeight="1">
      <c r="A266" s="9"/>
      <c r="B266" s="9"/>
      <c r="C266" s="9"/>
      <c r="D266" s="9"/>
      <c r="E266" s="9"/>
    </row>
    <row r="267" spans="1:5" ht="15.75" customHeight="1">
      <c r="A267" s="9"/>
      <c r="B267" s="9"/>
      <c r="C267" s="9"/>
      <c r="D267" s="9"/>
      <c r="E267" s="9"/>
    </row>
    <row r="268" spans="1:5" ht="15.75" customHeight="1">
      <c r="A268" s="9"/>
      <c r="B268" s="9"/>
      <c r="C268" s="9"/>
      <c r="D268" s="9"/>
      <c r="E268" s="9"/>
    </row>
    <row r="269" spans="1:5" ht="15.75" customHeight="1">
      <c r="A269" s="9"/>
      <c r="B269" s="9"/>
      <c r="C269" s="9"/>
      <c r="D269" s="9"/>
      <c r="E269" s="9"/>
    </row>
    <row r="270" spans="1:5" ht="15.75" customHeight="1">
      <c r="A270" s="9"/>
      <c r="B270" s="9"/>
      <c r="C270" s="9"/>
      <c r="D270" s="9"/>
      <c r="E270" s="9"/>
    </row>
    <row r="271" spans="1:5" ht="15.75" customHeight="1">
      <c r="A271" s="9"/>
      <c r="B271" s="9"/>
      <c r="C271" s="9"/>
      <c r="D271" s="9"/>
      <c r="E271" s="9"/>
    </row>
    <row r="272" spans="1:5" ht="15.75" customHeight="1">
      <c r="A272" s="9"/>
      <c r="B272" s="9"/>
      <c r="C272" s="9"/>
      <c r="D272" s="9"/>
      <c r="E272" s="9"/>
    </row>
    <row r="273" spans="1:5" ht="15.75" customHeight="1">
      <c r="A273" s="9"/>
      <c r="B273" s="9"/>
      <c r="C273" s="9"/>
      <c r="D273" s="9"/>
      <c r="E273" s="9"/>
    </row>
    <row r="274" spans="1:5" ht="15.75" customHeight="1">
      <c r="A274" s="9"/>
      <c r="B274" s="9"/>
      <c r="C274" s="9"/>
      <c r="D274" s="9"/>
      <c r="E274" s="9"/>
    </row>
    <row r="275" spans="1:5" ht="15.75" customHeight="1">
      <c r="A275" s="9"/>
      <c r="B275" s="9"/>
      <c r="C275" s="9"/>
      <c r="D275" s="9"/>
      <c r="E275" s="9"/>
    </row>
    <row r="276" spans="1:5" ht="15.75" customHeight="1">
      <c r="A276" s="9"/>
      <c r="B276" s="9"/>
      <c r="C276" s="9"/>
      <c r="D276" s="9"/>
      <c r="E276" s="9"/>
    </row>
    <row r="277" spans="1:5" ht="15.75" customHeight="1">
      <c r="A277" s="9"/>
      <c r="B277" s="9"/>
      <c r="C277" s="9"/>
      <c r="D277" s="9"/>
      <c r="E277" s="9"/>
    </row>
    <row r="278" spans="1:5" ht="15.75" customHeight="1">
      <c r="A278" s="9"/>
      <c r="B278" s="9"/>
      <c r="C278" s="9"/>
      <c r="D278" s="9"/>
      <c r="E278" s="9"/>
    </row>
    <row r="279" spans="1:5" ht="15.75" customHeight="1">
      <c r="A279" s="9"/>
      <c r="B279" s="9"/>
      <c r="C279" s="9"/>
      <c r="D279" s="9"/>
      <c r="E279" s="9"/>
    </row>
    <row r="280" spans="1:5" ht="15.75" customHeight="1">
      <c r="A280" s="9"/>
      <c r="B280" s="9"/>
      <c r="C280" s="9"/>
      <c r="D280" s="9"/>
      <c r="E280" s="9"/>
    </row>
    <row r="281" spans="1:5" ht="15.75" customHeight="1">
      <c r="A281" s="9"/>
      <c r="B281" s="9"/>
      <c r="C281" s="9"/>
      <c r="D281" s="9"/>
      <c r="E281" s="9"/>
    </row>
    <row r="282" spans="1:5" ht="15.75" customHeight="1">
      <c r="A282" s="9"/>
      <c r="B282" s="9"/>
      <c r="C282" s="9"/>
      <c r="D282" s="9"/>
      <c r="E282" s="9"/>
    </row>
    <row r="283" spans="1:5" ht="15.75" customHeight="1">
      <c r="A283" s="9"/>
      <c r="B283" s="9"/>
      <c r="C283" s="9"/>
      <c r="D283" s="9"/>
      <c r="E283" s="9"/>
    </row>
    <row r="284" spans="1:5" ht="15.75" customHeight="1">
      <c r="A284" s="9"/>
      <c r="B284" s="9"/>
      <c r="C284" s="9"/>
      <c r="D284" s="9"/>
      <c r="E284" s="9"/>
    </row>
    <row r="285" spans="1:5" ht="15.75" customHeight="1">
      <c r="A285" s="9"/>
      <c r="B285" s="9"/>
      <c r="C285" s="9"/>
      <c r="D285" s="9"/>
      <c r="E285" s="9"/>
    </row>
    <row r="286" spans="1:5" ht="15.75" customHeight="1">
      <c r="A286" s="9"/>
      <c r="B286" s="9"/>
      <c r="C286" s="9"/>
      <c r="D286" s="9"/>
      <c r="E286" s="9"/>
    </row>
    <row r="287" spans="1:5" ht="15.75" customHeight="1">
      <c r="A287" s="9"/>
      <c r="B287" s="9"/>
      <c r="C287" s="9"/>
      <c r="D287" s="9"/>
      <c r="E287" s="9"/>
    </row>
    <row r="288" spans="1:5" ht="15.75" customHeight="1">
      <c r="A288" s="9"/>
      <c r="B288" s="9"/>
      <c r="C288" s="9"/>
      <c r="D288" s="9"/>
      <c r="E288" s="9"/>
    </row>
    <row r="289" spans="1:5" ht="15.75" customHeight="1">
      <c r="A289" s="9"/>
      <c r="B289" s="9"/>
      <c r="C289" s="9"/>
      <c r="D289" s="9"/>
      <c r="E289" s="9"/>
    </row>
    <row r="290" spans="1:5" ht="15.75" customHeight="1">
      <c r="A290" s="9"/>
      <c r="B290" s="9"/>
      <c r="C290" s="9"/>
      <c r="D290" s="9"/>
      <c r="E290" s="9"/>
    </row>
    <row r="291" spans="1:5" ht="15.75" customHeight="1">
      <c r="A291" s="9"/>
      <c r="B291" s="9"/>
      <c r="C291" s="9"/>
      <c r="D291" s="9"/>
      <c r="E291" s="9"/>
    </row>
    <row r="292" spans="1:5" ht="15.75" customHeight="1">
      <c r="A292" s="9"/>
      <c r="B292" s="9"/>
      <c r="C292" s="9"/>
      <c r="D292" s="9"/>
      <c r="E292" s="9"/>
    </row>
    <row r="293" spans="1:5" ht="15.75" customHeight="1">
      <c r="A293" s="9"/>
      <c r="B293" s="9"/>
      <c r="C293" s="9"/>
      <c r="D293" s="9"/>
      <c r="E293" s="9"/>
    </row>
    <row r="294" spans="1:5" ht="15.75" customHeight="1">
      <c r="A294" s="9"/>
      <c r="B294" s="9"/>
      <c r="C294" s="9"/>
      <c r="D294" s="9"/>
      <c r="E294" s="9"/>
    </row>
    <row r="295" spans="1:5" ht="15.75" customHeight="1">
      <c r="A295" s="9"/>
      <c r="B295" s="9"/>
      <c r="C295" s="9"/>
      <c r="D295" s="9"/>
      <c r="E295" s="9"/>
    </row>
    <row r="296" spans="1:5" ht="15.75" customHeight="1">
      <c r="A296" s="9"/>
      <c r="B296" s="9"/>
      <c r="C296" s="9"/>
      <c r="D296" s="9"/>
      <c r="E296" s="9"/>
    </row>
    <row r="297" spans="1:5" ht="15.75" customHeight="1">
      <c r="A297" s="9"/>
      <c r="B297" s="9"/>
      <c r="C297" s="9"/>
      <c r="D297" s="9"/>
      <c r="E297" s="9"/>
    </row>
    <row r="298" spans="1:5" ht="15.75" customHeight="1">
      <c r="A298" s="9"/>
      <c r="B298" s="9"/>
      <c r="C298" s="9"/>
      <c r="D298" s="9"/>
      <c r="E298" s="9"/>
    </row>
    <row r="299" spans="1:5" ht="15.75" customHeight="1">
      <c r="A299" s="9"/>
      <c r="B299" s="9"/>
      <c r="C299" s="9"/>
      <c r="D299" s="9"/>
      <c r="E299" s="9"/>
    </row>
    <row r="300" spans="1:5" ht="15.75" customHeight="1">
      <c r="A300" s="9"/>
      <c r="B300" s="9"/>
      <c r="C300" s="9"/>
      <c r="D300" s="9"/>
      <c r="E300" s="9"/>
    </row>
    <row r="301" spans="1:5" ht="15.75" customHeight="1">
      <c r="A301" s="9"/>
      <c r="B301" s="9"/>
      <c r="C301" s="9"/>
      <c r="D301" s="9"/>
      <c r="E301" s="9"/>
    </row>
    <row r="302" spans="1:5" ht="15.75" customHeight="1">
      <c r="A302" s="9"/>
      <c r="B302" s="9"/>
      <c r="C302" s="9"/>
      <c r="D302" s="9"/>
      <c r="E302" s="9"/>
    </row>
    <row r="303" spans="1:5" ht="15.75" customHeight="1">
      <c r="A303" s="9"/>
      <c r="B303" s="9"/>
      <c r="C303" s="9"/>
      <c r="D303" s="9"/>
      <c r="E303" s="9"/>
    </row>
    <row r="304" spans="1:5" ht="15.75" customHeight="1">
      <c r="A304" s="9"/>
      <c r="B304" s="9"/>
      <c r="C304" s="9"/>
      <c r="D304" s="9"/>
      <c r="E304" s="9"/>
    </row>
    <row r="305" spans="1:5" ht="15.75" customHeight="1">
      <c r="A305" s="9"/>
      <c r="B305" s="9"/>
      <c r="C305" s="9"/>
      <c r="D305" s="9"/>
      <c r="E305" s="9"/>
    </row>
    <row r="306" spans="1:5" ht="15.75" customHeight="1">
      <c r="A306" s="9"/>
      <c r="B306" s="9"/>
      <c r="C306" s="9"/>
      <c r="D306" s="9"/>
      <c r="E306" s="9"/>
    </row>
    <row r="307" spans="1:5" ht="15.75" customHeight="1">
      <c r="A307" s="9"/>
      <c r="B307" s="9"/>
      <c r="C307" s="9"/>
      <c r="D307" s="9"/>
      <c r="E307" s="9"/>
    </row>
    <row r="308" spans="1:5" ht="15.75" customHeight="1">
      <c r="A308" s="9"/>
      <c r="B308" s="9"/>
      <c r="C308" s="9"/>
      <c r="D308" s="9"/>
      <c r="E308" s="9"/>
    </row>
    <row r="309" spans="1:5" ht="15.75" customHeight="1">
      <c r="A309" s="9"/>
      <c r="B309" s="9"/>
      <c r="C309" s="9"/>
      <c r="D309" s="9"/>
      <c r="E309" s="9"/>
    </row>
    <row r="310" spans="1:5" ht="15.75" customHeight="1">
      <c r="A310" s="9"/>
      <c r="B310" s="9"/>
      <c r="C310" s="9"/>
      <c r="D310" s="9"/>
      <c r="E310" s="9"/>
    </row>
    <row r="311" spans="1:5" ht="15.75" customHeight="1">
      <c r="A311" s="9"/>
      <c r="B311" s="9"/>
      <c r="C311" s="9"/>
      <c r="D311" s="9"/>
      <c r="E311" s="9"/>
    </row>
    <row r="312" spans="1:5" ht="15.75" customHeight="1">
      <c r="A312" s="9"/>
      <c r="B312" s="9"/>
      <c r="C312" s="9"/>
      <c r="D312" s="9"/>
      <c r="E312" s="9"/>
    </row>
    <row r="313" spans="1:5" ht="15.75" customHeight="1">
      <c r="A313" s="9"/>
      <c r="B313" s="9"/>
      <c r="C313" s="9"/>
      <c r="D313" s="9"/>
      <c r="E313" s="9"/>
    </row>
    <row r="314" spans="1:5" ht="15.75" customHeight="1">
      <c r="A314" s="9"/>
      <c r="B314" s="9"/>
      <c r="C314" s="9"/>
      <c r="D314" s="9"/>
      <c r="E314" s="9"/>
    </row>
    <row r="315" spans="1:5" ht="15.75" customHeight="1">
      <c r="A315" s="9"/>
      <c r="B315" s="9"/>
      <c r="C315" s="9"/>
      <c r="D315" s="9"/>
      <c r="E315" s="9"/>
    </row>
    <row r="316" spans="1:5" ht="15.75" customHeight="1">
      <c r="A316" s="9"/>
      <c r="B316" s="9"/>
      <c r="C316" s="9"/>
      <c r="D316" s="9"/>
      <c r="E316" s="9"/>
    </row>
    <row r="317" spans="1:5" ht="15.75" customHeight="1">
      <c r="A317" s="9"/>
      <c r="B317" s="9"/>
      <c r="C317" s="9"/>
      <c r="D317" s="9"/>
      <c r="E317" s="9"/>
    </row>
    <row r="318" spans="1:5" ht="15.75" customHeight="1">
      <c r="A318" s="9"/>
      <c r="B318" s="9"/>
      <c r="C318" s="9"/>
      <c r="D318" s="9"/>
      <c r="E318" s="9"/>
    </row>
    <row r="319" spans="1:5" ht="15.75" customHeight="1">
      <c r="A319" s="9"/>
      <c r="B319" s="9"/>
      <c r="C319" s="9"/>
      <c r="D319" s="9"/>
      <c r="E319" s="9"/>
    </row>
    <row r="320" spans="1:5" ht="15.75" customHeight="1">
      <c r="A320" s="9"/>
      <c r="B320" s="9"/>
      <c r="C320" s="9"/>
      <c r="D320" s="9"/>
      <c r="E320" s="9"/>
    </row>
    <row r="321" spans="1:5" ht="15.75" customHeight="1">
      <c r="A321" s="9"/>
      <c r="B321" s="9"/>
      <c r="C321" s="9"/>
      <c r="D321" s="9"/>
      <c r="E321" s="9"/>
    </row>
    <row r="322" spans="1:5" ht="15.75" customHeight="1">
      <c r="A322" s="9"/>
      <c r="B322" s="9"/>
      <c r="C322" s="9"/>
      <c r="D322" s="9"/>
      <c r="E322" s="9"/>
    </row>
    <row r="323" spans="1:5" ht="15.75" customHeight="1">
      <c r="A323" s="9"/>
      <c r="B323" s="9"/>
      <c r="C323" s="9"/>
      <c r="D323" s="9"/>
      <c r="E323" s="9"/>
    </row>
    <row r="324" spans="1:5" ht="15.75" customHeight="1">
      <c r="A324" s="9"/>
      <c r="B324" s="9"/>
      <c r="C324" s="9"/>
      <c r="D324" s="9"/>
      <c r="E324" s="9"/>
    </row>
    <row r="325" spans="1:5" ht="15.75" customHeight="1">
      <c r="A325" s="9"/>
      <c r="B325" s="9"/>
      <c r="C325" s="9"/>
      <c r="D325" s="9"/>
      <c r="E325" s="9"/>
    </row>
    <row r="326" spans="1:5" ht="15.75" customHeight="1">
      <c r="A326" s="9"/>
      <c r="B326" s="9"/>
      <c r="C326" s="9"/>
      <c r="D326" s="9"/>
      <c r="E326" s="9"/>
    </row>
    <row r="327" spans="1:5" ht="15.75" customHeight="1">
      <c r="A327" s="9"/>
      <c r="B327" s="9"/>
      <c r="C327" s="9"/>
      <c r="D327" s="9"/>
      <c r="E327" s="9"/>
    </row>
    <row r="328" spans="1:5" ht="15.75" customHeight="1">
      <c r="A328" s="9"/>
      <c r="B328" s="9"/>
      <c r="C328" s="9"/>
      <c r="D328" s="9"/>
      <c r="E328" s="9"/>
    </row>
    <row r="329" spans="1:5" ht="15.75" customHeight="1">
      <c r="A329" s="9"/>
      <c r="B329" s="9"/>
      <c r="C329" s="9"/>
      <c r="D329" s="9"/>
      <c r="E329" s="9"/>
    </row>
    <row r="330" spans="1:5" ht="15.75" customHeight="1">
      <c r="A330" s="9"/>
      <c r="B330" s="9"/>
      <c r="C330" s="9"/>
      <c r="D330" s="9"/>
      <c r="E330" s="9"/>
    </row>
    <row r="331" spans="1:5" ht="15.75" customHeight="1">
      <c r="A331" s="9"/>
      <c r="B331" s="9"/>
      <c r="C331" s="9"/>
      <c r="D331" s="9"/>
      <c r="E331" s="9"/>
    </row>
    <row r="332" spans="1:5" ht="15.75" customHeight="1">
      <c r="A332" s="9"/>
      <c r="B332" s="9"/>
      <c r="C332" s="9"/>
      <c r="D332" s="9"/>
      <c r="E332" s="9"/>
    </row>
    <row r="333" spans="1:5" ht="15.75" customHeight="1">
      <c r="A333" s="9"/>
      <c r="B333" s="9"/>
      <c r="C333" s="9"/>
      <c r="D333" s="9"/>
      <c r="E333" s="9"/>
    </row>
    <row r="334" spans="1:5" ht="15.75" customHeight="1">
      <c r="A334" s="9"/>
      <c r="B334" s="9"/>
      <c r="C334" s="9"/>
      <c r="D334" s="9"/>
      <c r="E334" s="9"/>
    </row>
    <row r="335" spans="1:5" ht="15.75" customHeight="1">
      <c r="A335" s="9"/>
      <c r="B335" s="9"/>
      <c r="C335" s="9"/>
      <c r="D335" s="9"/>
      <c r="E335" s="9"/>
    </row>
    <row r="336" spans="1:5" ht="15.75" customHeight="1">
      <c r="A336" s="9"/>
      <c r="B336" s="9"/>
      <c r="C336" s="9"/>
      <c r="D336" s="9"/>
      <c r="E336" s="9"/>
    </row>
    <row r="337" spans="1:5" ht="15.75" customHeight="1">
      <c r="A337" s="9"/>
      <c r="B337" s="9"/>
      <c r="C337" s="9"/>
      <c r="D337" s="9"/>
      <c r="E337" s="9"/>
    </row>
    <row r="338" spans="1:5" ht="15.75" customHeight="1">
      <c r="A338" s="9"/>
      <c r="B338" s="9"/>
      <c r="C338" s="9"/>
      <c r="D338" s="9"/>
      <c r="E338" s="9"/>
    </row>
    <row r="339" spans="1:5" ht="15.75" customHeight="1">
      <c r="A339" s="9"/>
      <c r="B339" s="9"/>
      <c r="C339" s="9"/>
      <c r="D339" s="9"/>
      <c r="E339" s="9"/>
    </row>
    <row r="340" spans="1:5" ht="15.75" customHeight="1">
      <c r="A340" s="9"/>
      <c r="B340" s="9"/>
      <c r="C340" s="9"/>
      <c r="D340" s="9"/>
      <c r="E340" s="9"/>
    </row>
    <row r="341" spans="1:5" ht="15.75" customHeight="1">
      <c r="A341" s="9"/>
      <c r="B341" s="9"/>
      <c r="C341" s="9"/>
      <c r="D341" s="9"/>
      <c r="E341" s="9"/>
    </row>
    <row r="342" spans="1:5" ht="15.75" customHeight="1">
      <c r="A342" s="9"/>
      <c r="B342" s="9"/>
      <c r="C342" s="9"/>
      <c r="D342" s="9"/>
      <c r="E342" s="9"/>
    </row>
    <row r="343" spans="1:5" ht="15.75" customHeight="1">
      <c r="A343" s="9"/>
      <c r="B343" s="9"/>
      <c r="C343" s="9"/>
      <c r="D343" s="9"/>
      <c r="E343" s="9"/>
    </row>
    <row r="344" spans="1:5" ht="15.75" customHeight="1">
      <c r="A344" s="9"/>
      <c r="B344" s="9"/>
      <c r="C344" s="9"/>
      <c r="D344" s="9"/>
      <c r="E344" s="9"/>
    </row>
    <row r="345" spans="1:5" ht="15.75" customHeight="1">
      <c r="A345" s="9"/>
      <c r="B345" s="9"/>
      <c r="C345" s="9"/>
      <c r="D345" s="9"/>
      <c r="E345" s="9"/>
    </row>
    <row r="346" spans="1:5" ht="15.75" customHeight="1">
      <c r="A346" s="9"/>
      <c r="B346" s="9"/>
      <c r="C346" s="9"/>
      <c r="D346" s="9"/>
      <c r="E346" s="9"/>
    </row>
    <row r="347" spans="1:5" ht="15.75" customHeight="1">
      <c r="A347" s="9"/>
      <c r="B347" s="9"/>
      <c r="C347" s="9"/>
      <c r="D347" s="9"/>
      <c r="E347" s="9"/>
    </row>
    <row r="348" spans="1:5" ht="15.75" customHeight="1">
      <c r="A348" s="9"/>
      <c r="B348" s="9"/>
      <c r="C348" s="9"/>
      <c r="D348" s="9"/>
      <c r="E348" s="9"/>
    </row>
    <row r="349" spans="1:5" ht="15.75" customHeight="1">
      <c r="A349" s="9"/>
      <c r="B349" s="9"/>
      <c r="C349" s="9"/>
      <c r="D349" s="9"/>
      <c r="E349" s="9"/>
    </row>
    <row r="350" spans="1:5" ht="15.75" customHeight="1">
      <c r="A350" s="9"/>
      <c r="B350" s="9"/>
      <c r="C350" s="9"/>
      <c r="D350" s="9"/>
      <c r="E350" s="9"/>
    </row>
    <row r="351" spans="1:5" ht="15.75" customHeight="1">
      <c r="A351" s="9"/>
      <c r="B351" s="9"/>
      <c r="C351" s="9"/>
      <c r="D351" s="9"/>
      <c r="E351" s="9"/>
    </row>
    <row r="352" spans="1:5" ht="15.75" customHeight="1">
      <c r="A352" s="9"/>
      <c r="B352" s="9"/>
      <c r="C352" s="9"/>
      <c r="D352" s="9"/>
      <c r="E352" s="9"/>
    </row>
    <row r="353" spans="1:5" ht="15.75" customHeight="1">
      <c r="A353" s="9"/>
      <c r="B353" s="9"/>
      <c r="C353" s="9"/>
      <c r="D353" s="9"/>
      <c r="E353" s="9"/>
    </row>
    <row r="354" spans="1:5" ht="15.75" customHeight="1">
      <c r="A354" s="9"/>
      <c r="B354" s="9"/>
      <c r="C354" s="9"/>
      <c r="D354" s="9"/>
      <c r="E354" s="9"/>
    </row>
    <row r="355" spans="1:5" ht="15.75" customHeight="1">
      <c r="A355" s="9"/>
      <c r="B355" s="9"/>
      <c r="C355" s="9"/>
      <c r="D355" s="9"/>
      <c r="E355" s="9"/>
    </row>
    <row r="356" spans="1:5" ht="15.75" customHeight="1">
      <c r="A356" s="9"/>
      <c r="B356" s="9"/>
      <c r="C356" s="9"/>
      <c r="D356" s="9"/>
      <c r="E356" s="9"/>
    </row>
    <row r="357" spans="1:5" ht="15.75" customHeight="1">
      <c r="A357" s="9"/>
      <c r="B357" s="9"/>
      <c r="C357" s="9"/>
      <c r="D357" s="9"/>
      <c r="E357" s="9"/>
    </row>
    <row r="358" spans="1:5" ht="15.75" customHeight="1">
      <c r="A358" s="9"/>
      <c r="B358" s="9"/>
      <c r="C358" s="9"/>
      <c r="D358" s="9"/>
      <c r="E358" s="9"/>
    </row>
    <row r="359" spans="1:5" ht="15.75" customHeight="1">
      <c r="A359" s="9"/>
      <c r="B359" s="9"/>
      <c r="C359" s="9"/>
      <c r="D359" s="9"/>
      <c r="E359" s="9"/>
    </row>
    <row r="360" spans="1:5" ht="15.75" customHeight="1">
      <c r="A360" s="9"/>
      <c r="B360" s="9"/>
      <c r="C360" s="9"/>
      <c r="D360" s="9"/>
      <c r="E360" s="9"/>
    </row>
    <row r="361" spans="1:5" ht="15.75" customHeight="1">
      <c r="A361" s="9"/>
      <c r="B361" s="9"/>
      <c r="C361" s="9"/>
      <c r="D361" s="9"/>
      <c r="E361" s="9"/>
    </row>
    <row r="362" spans="1:5" ht="15.75" customHeight="1">
      <c r="A362" s="9"/>
      <c r="B362" s="9"/>
      <c r="C362" s="9"/>
      <c r="D362" s="9"/>
      <c r="E362" s="9"/>
    </row>
    <row r="363" spans="1:5" ht="15.75" customHeight="1">
      <c r="A363" s="9"/>
      <c r="B363" s="9"/>
      <c r="C363" s="9"/>
      <c r="D363" s="9"/>
      <c r="E363" s="9"/>
    </row>
    <row r="364" spans="1:5" ht="15.75" customHeight="1">
      <c r="A364" s="9"/>
      <c r="B364" s="9"/>
      <c r="C364" s="9"/>
      <c r="D364" s="9"/>
      <c r="E364" s="9"/>
    </row>
    <row r="365" spans="1:5" ht="15.75" customHeight="1">
      <c r="A365" s="9"/>
      <c r="B365" s="9"/>
      <c r="C365" s="9"/>
      <c r="D365" s="9"/>
      <c r="E365" s="9"/>
    </row>
    <row r="366" spans="1:5" ht="15.75" customHeight="1">
      <c r="A366" s="9"/>
      <c r="B366" s="9"/>
      <c r="C366" s="9"/>
      <c r="D366" s="9"/>
      <c r="E366" s="9"/>
    </row>
    <row r="367" spans="1:5" ht="15.75" customHeight="1">
      <c r="A367" s="9"/>
      <c r="B367" s="9"/>
      <c r="C367" s="9"/>
      <c r="D367" s="9"/>
      <c r="E367" s="9"/>
    </row>
    <row r="368" spans="1:5" ht="15.75" customHeight="1">
      <c r="A368" s="9"/>
      <c r="B368" s="9"/>
      <c r="C368" s="9"/>
      <c r="D368" s="9"/>
      <c r="E368" s="9"/>
    </row>
    <row r="369" spans="1:5" ht="15.75" customHeight="1">
      <c r="A369" s="9"/>
      <c r="B369" s="9"/>
      <c r="C369" s="9"/>
      <c r="D369" s="9"/>
      <c r="E369" s="9"/>
    </row>
    <row r="370" spans="1:5" ht="15.75" customHeight="1">
      <c r="A370" s="9"/>
      <c r="B370" s="9"/>
      <c r="C370" s="9"/>
      <c r="D370" s="9"/>
      <c r="E370" s="9"/>
    </row>
    <row r="371" spans="1:5" ht="15.75" customHeight="1">
      <c r="A371" s="9"/>
      <c r="B371" s="9"/>
      <c r="C371" s="9"/>
      <c r="D371" s="9"/>
      <c r="E371" s="9"/>
    </row>
    <row r="372" spans="1:5" ht="15.75" customHeight="1">
      <c r="A372" s="9"/>
      <c r="B372" s="9"/>
      <c r="C372" s="9"/>
      <c r="D372" s="9"/>
      <c r="E372" s="9"/>
    </row>
    <row r="373" spans="1:5" ht="15.75" customHeight="1">
      <c r="A373" s="9"/>
      <c r="B373" s="9"/>
      <c r="C373" s="9"/>
      <c r="D373" s="9"/>
      <c r="E373" s="9"/>
    </row>
    <row r="374" spans="1:5" ht="15.75" customHeight="1">
      <c r="A374" s="9"/>
      <c r="B374" s="9"/>
      <c r="C374" s="9"/>
      <c r="D374" s="9"/>
      <c r="E374" s="9"/>
    </row>
    <row r="375" spans="1:5" ht="15.75" customHeight="1">
      <c r="A375" s="9"/>
      <c r="B375" s="9"/>
      <c r="C375" s="9"/>
      <c r="D375" s="9"/>
      <c r="E375" s="9"/>
    </row>
    <row r="376" spans="1:5" ht="15.75" customHeight="1">
      <c r="A376" s="9"/>
      <c r="B376" s="9"/>
      <c r="C376" s="9"/>
      <c r="D376" s="9"/>
      <c r="E376" s="9"/>
    </row>
    <row r="377" spans="1:5" ht="15.75" customHeight="1">
      <c r="A377" s="9"/>
      <c r="B377" s="9"/>
      <c r="C377" s="9"/>
      <c r="D377" s="9"/>
      <c r="E377" s="9"/>
    </row>
    <row r="378" spans="1:5" ht="15.75" customHeight="1">
      <c r="A378" s="9"/>
      <c r="B378" s="9"/>
      <c r="C378" s="9"/>
      <c r="D378" s="9"/>
      <c r="E378" s="9"/>
    </row>
    <row r="379" spans="1:5" ht="15.75" customHeight="1">
      <c r="A379" s="9"/>
      <c r="B379" s="9"/>
      <c r="C379" s="9"/>
      <c r="D379" s="9"/>
      <c r="E379" s="9"/>
    </row>
    <row r="380" spans="1:5" ht="15.75" customHeight="1">
      <c r="A380" s="9"/>
      <c r="B380" s="9"/>
      <c r="C380" s="9"/>
      <c r="D380" s="9"/>
      <c r="E380" s="9"/>
    </row>
    <row r="381" spans="1:5" ht="15.75" customHeight="1">
      <c r="A381" s="9"/>
      <c r="B381" s="9"/>
      <c r="C381" s="9"/>
      <c r="D381" s="9"/>
      <c r="E381" s="9"/>
    </row>
    <row r="382" spans="1:5" ht="15.75" customHeight="1">
      <c r="A382" s="9"/>
      <c r="B382" s="9"/>
      <c r="C382" s="9"/>
      <c r="D382" s="9"/>
      <c r="E382" s="9"/>
    </row>
    <row r="383" spans="1:5" ht="15.75" customHeight="1">
      <c r="A383" s="9"/>
      <c r="B383" s="9"/>
      <c r="C383" s="9"/>
      <c r="D383" s="9"/>
      <c r="E383" s="9"/>
    </row>
    <row r="384" spans="1:5" ht="15.75" customHeight="1">
      <c r="A384" s="9"/>
      <c r="B384" s="9"/>
      <c r="C384" s="9"/>
      <c r="D384" s="9"/>
      <c r="E384" s="9"/>
    </row>
    <row r="385" spans="1:5" ht="15.75" customHeight="1">
      <c r="A385" s="9"/>
      <c r="B385" s="9"/>
      <c r="C385" s="9"/>
      <c r="D385" s="9"/>
      <c r="E385" s="9"/>
    </row>
    <row r="386" spans="1:5" ht="15.75" customHeight="1">
      <c r="A386" s="9"/>
      <c r="B386" s="9"/>
      <c r="C386" s="9"/>
      <c r="D386" s="9"/>
      <c r="E386" s="9"/>
    </row>
    <row r="387" spans="1:5" ht="15.75" customHeight="1">
      <c r="A387" s="9"/>
      <c r="B387" s="9"/>
      <c r="C387" s="9"/>
      <c r="D387" s="9"/>
      <c r="E387" s="9"/>
    </row>
    <row r="388" spans="1:5" ht="15.75" customHeight="1">
      <c r="A388" s="9"/>
      <c r="B388" s="9"/>
      <c r="C388" s="9"/>
      <c r="D388" s="9"/>
      <c r="E388" s="9"/>
    </row>
    <row r="389" spans="1:5" ht="15.75" customHeight="1">
      <c r="A389" s="9"/>
      <c r="B389" s="9"/>
      <c r="C389" s="9"/>
      <c r="D389" s="9"/>
      <c r="E389" s="9"/>
    </row>
    <row r="390" spans="1:5" ht="15.75" customHeight="1">
      <c r="A390" s="9"/>
      <c r="B390" s="9"/>
      <c r="C390" s="9"/>
      <c r="D390" s="9"/>
      <c r="E390" s="9"/>
    </row>
    <row r="391" spans="1:5" ht="15.75" customHeight="1">
      <c r="A391" s="9"/>
      <c r="B391" s="9"/>
      <c r="C391" s="9"/>
      <c r="D391" s="9"/>
      <c r="E391" s="9"/>
    </row>
    <row r="392" spans="1:5" ht="15.75" customHeight="1">
      <c r="A392" s="9"/>
      <c r="B392" s="9"/>
      <c r="C392" s="9"/>
      <c r="D392" s="9"/>
      <c r="E392" s="9"/>
    </row>
    <row r="393" spans="1:5" ht="15.75" customHeight="1">
      <c r="A393" s="9"/>
      <c r="B393" s="9"/>
      <c r="C393" s="9"/>
      <c r="D393" s="9"/>
      <c r="E393" s="9"/>
    </row>
    <row r="394" spans="1:5" ht="15.75" customHeight="1">
      <c r="A394" s="9"/>
      <c r="B394" s="9"/>
      <c r="C394" s="9"/>
      <c r="D394" s="9"/>
      <c r="E394" s="9"/>
    </row>
    <row r="395" spans="1:5" ht="15.75" customHeight="1">
      <c r="A395" s="9"/>
      <c r="B395" s="9"/>
      <c r="C395" s="9"/>
      <c r="D395" s="9"/>
      <c r="E395" s="9"/>
    </row>
    <row r="396" spans="1:5" ht="15.75" customHeight="1">
      <c r="A396" s="9"/>
      <c r="B396" s="9"/>
      <c r="C396" s="9"/>
      <c r="D396" s="9"/>
      <c r="E396" s="9"/>
    </row>
    <row r="397" spans="1:5" ht="15.75" customHeight="1">
      <c r="A397" s="9"/>
      <c r="B397" s="9"/>
      <c r="C397" s="9"/>
      <c r="D397" s="9"/>
      <c r="E397" s="9"/>
    </row>
    <row r="398" spans="1:5" ht="15.75" customHeight="1">
      <c r="A398" s="9"/>
      <c r="B398" s="9"/>
      <c r="C398" s="9"/>
      <c r="D398" s="9"/>
      <c r="E398" s="9"/>
    </row>
    <row r="399" spans="1:5" ht="15.75" customHeight="1">
      <c r="A399" s="9"/>
      <c r="B399" s="9"/>
      <c r="C399" s="9"/>
      <c r="D399" s="9"/>
      <c r="E399" s="9"/>
    </row>
    <row r="400" spans="1:5" ht="15.75" customHeight="1">
      <c r="A400" s="9"/>
      <c r="B400" s="9"/>
      <c r="C400" s="9"/>
      <c r="D400" s="9"/>
      <c r="E400" s="9"/>
    </row>
    <row r="401" spans="1:5" ht="15.75" customHeight="1">
      <c r="A401" s="9"/>
      <c r="B401" s="9"/>
      <c r="C401" s="9"/>
      <c r="D401" s="9"/>
      <c r="E401" s="9"/>
    </row>
    <row r="402" spans="1:5" ht="15.75" customHeight="1">
      <c r="A402" s="9"/>
      <c r="B402" s="9"/>
      <c r="C402" s="9"/>
      <c r="D402" s="9"/>
      <c r="E402" s="9"/>
    </row>
    <row r="403" spans="1:5" ht="15.75" customHeight="1">
      <c r="A403" s="9"/>
      <c r="B403" s="9"/>
      <c r="C403" s="9"/>
      <c r="D403" s="9"/>
      <c r="E403" s="9"/>
    </row>
    <row r="404" spans="1:5" ht="15.75" customHeight="1">
      <c r="A404" s="9"/>
      <c r="B404" s="9"/>
      <c r="C404" s="9"/>
      <c r="D404" s="9"/>
      <c r="E404" s="9"/>
    </row>
    <row r="405" spans="1:5" ht="15.75" customHeight="1">
      <c r="A405" s="9"/>
      <c r="B405" s="9"/>
      <c r="C405" s="9"/>
      <c r="D405" s="9"/>
      <c r="E405" s="9"/>
    </row>
    <row r="406" spans="1:5" ht="15.75" customHeight="1">
      <c r="A406" s="9"/>
      <c r="B406" s="9"/>
      <c r="C406" s="9"/>
      <c r="D406" s="9"/>
      <c r="E406" s="9"/>
    </row>
    <row r="407" spans="1:5" ht="15.75" customHeight="1">
      <c r="A407" s="9"/>
      <c r="B407" s="9"/>
      <c r="C407" s="9"/>
      <c r="D407" s="9"/>
      <c r="E407" s="9"/>
    </row>
    <row r="408" spans="1:5" ht="15.75" customHeight="1">
      <c r="A408" s="9"/>
      <c r="B408" s="9"/>
      <c r="C408" s="9"/>
      <c r="D408" s="9"/>
      <c r="E408" s="9"/>
    </row>
    <row r="409" spans="1:5" ht="15.75" customHeight="1">
      <c r="A409" s="9"/>
      <c r="B409" s="9"/>
      <c r="C409" s="9"/>
      <c r="D409" s="9"/>
      <c r="E409" s="9"/>
    </row>
    <row r="410" spans="1:5" ht="15.75" customHeight="1">
      <c r="A410" s="9"/>
      <c r="B410" s="9"/>
      <c r="C410" s="9"/>
      <c r="D410" s="9"/>
      <c r="E410" s="9"/>
    </row>
    <row r="411" spans="1:5" ht="15.75" customHeight="1">
      <c r="A411" s="9"/>
      <c r="B411" s="9"/>
      <c r="C411" s="9"/>
      <c r="D411" s="9"/>
      <c r="E411" s="9"/>
    </row>
    <row r="412" spans="1:5" ht="15.75" customHeight="1">
      <c r="A412" s="9"/>
      <c r="B412" s="9"/>
      <c r="C412" s="9"/>
      <c r="D412" s="9"/>
      <c r="E412" s="9"/>
    </row>
    <row r="413" spans="1:5" ht="15.75" customHeight="1">
      <c r="A413" s="9"/>
      <c r="B413" s="9"/>
      <c r="C413" s="9"/>
      <c r="D413" s="9"/>
      <c r="E413" s="9"/>
    </row>
    <row r="414" spans="1:5" ht="15.75" customHeight="1">
      <c r="A414" s="9"/>
      <c r="B414" s="9"/>
      <c r="C414" s="9"/>
      <c r="D414" s="9"/>
      <c r="E414" s="9"/>
    </row>
    <row r="415" spans="1:5" ht="15.75" customHeight="1">
      <c r="A415" s="9"/>
      <c r="B415" s="9"/>
      <c r="C415" s="9"/>
      <c r="D415" s="9"/>
      <c r="E415" s="9"/>
    </row>
    <row r="416" spans="1:5" ht="15.75" customHeight="1">
      <c r="A416" s="9"/>
      <c r="B416" s="9"/>
      <c r="C416" s="9"/>
      <c r="D416" s="9"/>
      <c r="E416" s="9"/>
    </row>
    <row r="417" spans="1:5" ht="15.75" customHeight="1">
      <c r="A417" s="9"/>
      <c r="B417" s="9"/>
      <c r="C417" s="9"/>
      <c r="D417" s="9"/>
      <c r="E417" s="9"/>
    </row>
    <row r="418" spans="1:5" ht="15.75" customHeight="1">
      <c r="A418" s="9"/>
      <c r="B418" s="9"/>
      <c r="C418" s="9"/>
      <c r="D418" s="9"/>
      <c r="E418" s="9"/>
    </row>
    <row r="419" spans="1:5" ht="15.75" customHeight="1">
      <c r="A419" s="9"/>
      <c r="B419" s="9"/>
      <c r="C419" s="9"/>
      <c r="D419" s="9"/>
      <c r="E419" s="9"/>
    </row>
    <row r="420" spans="1:5" ht="15.75" customHeight="1">
      <c r="A420" s="9"/>
      <c r="B420" s="9"/>
      <c r="C420" s="9"/>
      <c r="D420" s="9"/>
      <c r="E420" s="9"/>
    </row>
    <row r="421" spans="1:5" ht="15.75" customHeight="1">
      <c r="A421" s="9"/>
      <c r="B421" s="9"/>
      <c r="C421" s="9"/>
      <c r="D421" s="9"/>
      <c r="E421" s="9"/>
    </row>
    <row r="422" spans="1:5" ht="15.75" customHeight="1">
      <c r="A422" s="9"/>
      <c r="B422" s="9"/>
      <c r="C422" s="9"/>
      <c r="D422" s="9"/>
      <c r="E422" s="9"/>
    </row>
    <row r="423" spans="1:5" ht="15.75" customHeight="1">
      <c r="A423" s="9"/>
      <c r="B423" s="9"/>
      <c r="C423" s="9"/>
      <c r="D423" s="9"/>
      <c r="E423" s="9"/>
    </row>
    <row r="424" spans="1:5" ht="15.75" customHeight="1">
      <c r="A424" s="9"/>
      <c r="B424" s="9"/>
      <c r="C424" s="9"/>
      <c r="D424" s="9"/>
      <c r="E424" s="9"/>
    </row>
    <row r="425" spans="1:5" ht="15.75" customHeight="1">
      <c r="A425" s="9"/>
      <c r="B425" s="9"/>
      <c r="C425" s="9"/>
      <c r="D425" s="9"/>
      <c r="E425" s="9"/>
    </row>
    <row r="426" spans="1:5" ht="15.75" customHeight="1">
      <c r="A426" s="9"/>
      <c r="B426" s="9"/>
      <c r="C426" s="9"/>
      <c r="D426" s="9"/>
      <c r="E426" s="9"/>
    </row>
    <row r="427" spans="1:5" ht="15.75" customHeight="1">
      <c r="A427" s="9"/>
      <c r="B427" s="9"/>
      <c r="C427" s="9"/>
      <c r="D427" s="9"/>
      <c r="E427" s="9"/>
    </row>
    <row r="428" spans="1:5" ht="15.75" customHeight="1">
      <c r="A428" s="9"/>
      <c r="B428" s="9"/>
      <c r="C428" s="9"/>
      <c r="D428" s="9"/>
      <c r="E428" s="9"/>
    </row>
    <row r="429" spans="1:5" ht="15.75" customHeight="1">
      <c r="A429" s="9"/>
      <c r="B429" s="9"/>
      <c r="C429" s="9"/>
      <c r="D429" s="9"/>
      <c r="E429" s="9"/>
    </row>
    <row r="430" spans="1:5" ht="15.75" customHeight="1">
      <c r="A430" s="9"/>
      <c r="B430" s="9"/>
      <c r="C430" s="9"/>
      <c r="D430" s="9"/>
      <c r="E430" s="9"/>
    </row>
    <row r="431" spans="1:5" ht="15.75" customHeight="1">
      <c r="A431" s="9"/>
      <c r="B431" s="9"/>
      <c r="C431" s="9"/>
      <c r="D431" s="9"/>
      <c r="E431" s="9"/>
    </row>
    <row r="432" spans="1:5" ht="15.75" customHeight="1">
      <c r="A432" s="9"/>
      <c r="B432" s="9"/>
      <c r="C432" s="9"/>
      <c r="D432" s="9"/>
      <c r="E432" s="9"/>
    </row>
    <row r="433" spans="1:5" ht="15.75" customHeight="1">
      <c r="A433" s="9"/>
      <c r="B433" s="9"/>
      <c r="C433" s="9"/>
      <c r="D433" s="9"/>
      <c r="E433" s="9"/>
    </row>
    <row r="434" spans="1:5" ht="15.75" customHeight="1">
      <c r="A434" s="9"/>
      <c r="B434" s="9"/>
      <c r="C434" s="9"/>
      <c r="D434" s="9"/>
      <c r="E434" s="9"/>
    </row>
    <row r="435" spans="1:5" ht="15.75" customHeight="1">
      <c r="A435" s="9"/>
      <c r="B435" s="9"/>
      <c r="C435" s="9"/>
      <c r="D435" s="9"/>
      <c r="E435" s="9"/>
    </row>
    <row r="436" spans="1:5" ht="15.75" customHeight="1">
      <c r="A436" s="9"/>
      <c r="B436" s="9"/>
      <c r="C436" s="9"/>
      <c r="D436" s="9"/>
      <c r="E436" s="9"/>
    </row>
    <row r="437" spans="1:5" ht="15.75" customHeight="1">
      <c r="A437" s="9"/>
      <c r="B437" s="9"/>
      <c r="C437" s="9"/>
      <c r="D437" s="9"/>
      <c r="E437" s="9"/>
    </row>
    <row r="438" spans="1:5" ht="15.75" customHeight="1">
      <c r="A438" s="9"/>
      <c r="B438" s="9"/>
      <c r="C438" s="9"/>
      <c r="D438" s="9"/>
      <c r="E438" s="9"/>
    </row>
    <row r="439" spans="1:5" ht="15.75" customHeight="1">
      <c r="A439" s="9"/>
      <c r="B439" s="9"/>
      <c r="C439" s="9"/>
      <c r="D439" s="9"/>
      <c r="E439" s="9"/>
    </row>
    <row r="440" spans="1:5" ht="15.75" customHeight="1">
      <c r="A440" s="9"/>
      <c r="B440" s="9"/>
      <c r="C440" s="9"/>
      <c r="D440" s="9"/>
      <c r="E440" s="9"/>
    </row>
    <row r="441" spans="1:5" ht="15.75" customHeight="1">
      <c r="A441" s="9"/>
      <c r="B441" s="9"/>
      <c r="C441" s="9"/>
      <c r="D441" s="9"/>
      <c r="E441" s="9"/>
    </row>
    <row r="442" spans="1:5" ht="15.75" customHeight="1">
      <c r="A442" s="9"/>
      <c r="B442" s="9"/>
      <c r="C442" s="9"/>
      <c r="D442" s="9"/>
      <c r="E442" s="9"/>
    </row>
    <row r="443" spans="1:5" ht="15.75" customHeight="1">
      <c r="A443" s="9"/>
      <c r="B443" s="9"/>
      <c r="C443" s="9"/>
      <c r="D443" s="9"/>
      <c r="E443" s="9"/>
    </row>
    <row r="444" spans="1:5" ht="15.75" customHeight="1">
      <c r="A444" s="9"/>
      <c r="B444" s="9"/>
      <c r="C444" s="9"/>
      <c r="D444" s="9"/>
      <c r="E444" s="9"/>
    </row>
    <row r="445" spans="1:5" ht="15.75" customHeight="1">
      <c r="A445" s="9"/>
      <c r="B445" s="9"/>
      <c r="C445" s="9"/>
      <c r="D445" s="9"/>
      <c r="E445" s="9"/>
    </row>
    <row r="446" spans="1:5" ht="15.75" customHeight="1">
      <c r="A446" s="9"/>
      <c r="B446" s="9"/>
      <c r="C446" s="9"/>
      <c r="D446" s="9"/>
      <c r="E446" s="9"/>
    </row>
    <row r="447" spans="1:5" ht="15.75" customHeight="1">
      <c r="A447" s="9"/>
      <c r="B447" s="9"/>
      <c r="C447" s="9"/>
      <c r="D447" s="9"/>
      <c r="E447" s="9"/>
    </row>
    <row r="448" spans="1:5" ht="15.75" customHeight="1">
      <c r="A448" s="9"/>
      <c r="B448" s="9"/>
      <c r="C448" s="9"/>
      <c r="D448" s="9"/>
      <c r="E448" s="9"/>
    </row>
    <row r="449" spans="1:5" ht="15.75" customHeight="1">
      <c r="A449" s="9"/>
      <c r="B449" s="9"/>
      <c r="C449" s="9"/>
      <c r="D449" s="9"/>
      <c r="E449" s="9"/>
    </row>
    <row r="450" spans="1:5" ht="15.75" customHeight="1">
      <c r="A450" s="9"/>
      <c r="B450" s="9"/>
      <c r="C450" s="9"/>
      <c r="D450" s="9"/>
      <c r="E450" s="9"/>
    </row>
    <row r="451" spans="1:5" ht="15.75" customHeight="1">
      <c r="A451" s="9"/>
      <c r="B451" s="9"/>
      <c r="C451" s="9"/>
      <c r="D451" s="9"/>
      <c r="E451" s="9"/>
    </row>
    <row r="452" spans="1:5" ht="15.75" customHeight="1">
      <c r="A452" s="9"/>
      <c r="B452" s="9"/>
      <c r="C452" s="9"/>
      <c r="D452" s="9"/>
      <c r="E452" s="9"/>
    </row>
    <row r="453" spans="1:5" ht="15.75" customHeight="1">
      <c r="A453" s="9"/>
      <c r="B453" s="9"/>
      <c r="C453" s="9"/>
      <c r="D453" s="9"/>
      <c r="E453" s="9"/>
    </row>
    <row r="454" spans="1:5" ht="15.75" customHeight="1">
      <c r="A454" s="9"/>
      <c r="B454" s="9"/>
      <c r="C454" s="9"/>
      <c r="D454" s="9"/>
      <c r="E454" s="9"/>
    </row>
    <row r="455" spans="1:5" ht="15.75" customHeight="1">
      <c r="A455" s="9"/>
      <c r="B455" s="9"/>
      <c r="C455" s="9"/>
      <c r="D455" s="9"/>
      <c r="E455" s="9"/>
    </row>
    <row r="456" spans="1:5" ht="15.75" customHeight="1">
      <c r="A456" s="9"/>
      <c r="B456" s="9"/>
      <c r="C456" s="9"/>
      <c r="D456" s="9"/>
      <c r="E456" s="9"/>
    </row>
    <row r="457" spans="1:5" ht="15.75" customHeight="1">
      <c r="A457" s="9"/>
      <c r="B457" s="9"/>
      <c r="C457" s="9"/>
      <c r="D457" s="9"/>
      <c r="E457" s="9"/>
    </row>
    <row r="458" spans="1:5" ht="15.75" customHeight="1">
      <c r="A458" s="9"/>
      <c r="B458" s="9"/>
      <c r="C458" s="9"/>
      <c r="D458" s="9"/>
      <c r="E458" s="9"/>
    </row>
    <row r="459" spans="1:5" ht="15.75" customHeight="1">
      <c r="A459" s="9"/>
      <c r="B459" s="9"/>
      <c r="C459" s="9"/>
      <c r="D459" s="9"/>
      <c r="E459" s="9"/>
    </row>
    <row r="460" spans="1:5" ht="15.75" customHeight="1">
      <c r="A460" s="9"/>
      <c r="B460" s="9"/>
      <c r="C460" s="9"/>
      <c r="D460" s="9"/>
      <c r="E460" s="9"/>
    </row>
    <row r="461" spans="1:5" ht="15.75" customHeight="1">
      <c r="A461" s="9"/>
      <c r="B461" s="9"/>
      <c r="C461" s="9"/>
      <c r="D461" s="9"/>
      <c r="E461" s="9"/>
    </row>
    <row r="462" spans="1:5" ht="15.75" customHeight="1">
      <c r="A462" s="9"/>
      <c r="B462" s="9"/>
      <c r="C462" s="9"/>
      <c r="D462" s="9"/>
      <c r="E462" s="9"/>
    </row>
    <row r="463" spans="1:5" ht="15.75" customHeight="1">
      <c r="A463" s="9"/>
      <c r="B463" s="9"/>
      <c r="C463" s="9"/>
      <c r="D463" s="9"/>
      <c r="E463" s="9"/>
    </row>
    <row r="464" spans="1:5" ht="15.75" customHeight="1">
      <c r="A464" s="9"/>
      <c r="B464" s="9"/>
      <c r="C464" s="9"/>
      <c r="D464" s="9"/>
      <c r="E464" s="9"/>
    </row>
    <row r="465" spans="1:5" ht="15.75" customHeight="1">
      <c r="A465" s="9"/>
      <c r="B465" s="9"/>
      <c r="C465" s="9"/>
      <c r="D465" s="9"/>
      <c r="E465" s="9"/>
    </row>
    <row r="466" spans="1:5" ht="15.75" customHeight="1">
      <c r="A466" s="9"/>
      <c r="B466" s="9"/>
      <c r="C466" s="9"/>
      <c r="D466" s="9"/>
      <c r="E466" s="9"/>
    </row>
    <row r="467" spans="1:5" ht="15.75" customHeight="1">
      <c r="A467" s="9"/>
      <c r="B467" s="9"/>
      <c r="C467" s="9"/>
      <c r="D467" s="9"/>
      <c r="E467" s="9"/>
    </row>
    <row r="468" spans="1:5" ht="15.75" customHeight="1">
      <c r="A468" s="9"/>
      <c r="B468" s="9"/>
      <c r="C468" s="9"/>
      <c r="D468" s="9"/>
      <c r="E468" s="9"/>
    </row>
    <row r="469" spans="1:5" ht="15.75" customHeight="1">
      <c r="A469" s="9"/>
      <c r="B469" s="9"/>
      <c r="C469" s="9"/>
      <c r="D469" s="9"/>
      <c r="E469" s="9"/>
    </row>
    <row r="470" spans="1:5" ht="15.75" customHeight="1">
      <c r="A470" s="9"/>
      <c r="B470" s="9"/>
      <c r="C470" s="9"/>
      <c r="D470" s="9"/>
      <c r="E470" s="9"/>
    </row>
    <row r="471" spans="1:5" ht="15.75" customHeight="1">
      <c r="A471" s="9"/>
      <c r="B471" s="9"/>
      <c r="C471" s="9"/>
      <c r="D471" s="9"/>
      <c r="E471" s="9"/>
    </row>
    <row r="472" spans="1:5" ht="15.75" customHeight="1">
      <c r="A472" s="9"/>
      <c r="B472" s="9"/>
      <c r="C472" s="9"/>
      <c r="D472" s="9"/>
      <c r="E472" s="9"/>
    </row>
    <row r="473" spans="1:5" ht="15.75" customHeight="1">
      <c r="A473" s="9"/>
      <c r="B473" s="9"/>
      <c r="C473" s="9"/>
      <c r="D473" s="9"/>
      <c r="E473" s="9"/>
    </row>
    <row r="474" spans="1:5" ht="15.75" customHeight="1">
      <c r="A474" s="9"/>
      <c r="B474" s="9"/>
      <c r="C474" s="9"/>
      <c r="D474" s="9"/>
      <c r="E474" s="9"/>
    </row>
    <row r="475" spans="1:5" ht="15.75" customHeight="1">
      <c r="A475" s="9"/>
      <c r="B475" s="9"/>
      <c r="C475" s="9"/>
      <c r="D475" s="9"/>
      <c r="E475" s="9"/>
    </row>
    <row r="476" spans="1:5" ht="15.75" customHeight="1">
      <c r="A476" s="9"/>
      <c r="B476" s="9"/>
      <c r="C476" s="9"/>
      <c r="D476" s="9"/>
      <c r="E476" s="9"/>
    </row>
    <row r="477" spans="1:5" ht="15.75" customHeight="1">
      <c r="A477" s="9"/>
      <c r="B477" s="9"/>
      <c r="C477" s="9"/>
      <c r="D477" s="9"/>
      <c r="E477" s="9"/>
    </row>
    <row r="478" spans="1:5" ht="15.75" customHeight="1">
      <c r="A478" s="9"/>
      <c r="B478" s="9"/>
      <c r="C478" s="9"/>
      <c r="D478" s="9"/>
      <c r="E478" s="9"/>
    </row>
    <row r="479" spans="1:5" ht="15.75" customHeight="1">
      <c r="A479" s="9"/>
      <c r="B479" s="9"/>
      <c r="C479" s="9"/>
      <c r="D479" s="9"/>
      <c r="E479" s="9"/>
    </row>
    <row r="480" spans="1:5" ht="15.75" customHeight="1">
      <c r="A480" s="9"/>
      <c r="B480" s="9"/>
      <c r="C480" s="9"/>
      <c r="D480" s="9"/>
      <c r="E480" s="9"/>
    </row>
    <row r="481" spans="1:5" ht="15.75" customHeight="1">
      <c r="A481" s="9"/>
      <c r="B481" s="9"/>
      <c r="C481" s="9"/>
      <c r="D481" s="9"/>
      <c r="E481" s="9"/>
    </row>
    <row r="482" spans="1:5" ht="15.75" customHeight="1">
      <c r="A482" s="9"/>
      <c r="B482" s="9"/>
      <c r="C482" s="9"/>
      <c r="D482" s="9"/>
      <c r="E482" s="9"/>
    </row>
    <row r="483" spans="1:5" ht="15.75" customHeight="1">
      <c r="A483" s="9"/>
      <c r="B483" s="9"/>
      <c r="C483" s="9"/>
      <c r="D483" s="9"/>
      <c r="E483" s="9"/>
    </row>
    <row r="484" spans="1:5" ht="15.75" customHeight="1">
      <c r="A484" s="9"/>
      <c r="B484" s="9"/>
      <c r="C484" s="9"/>
      <c r="D484" s="9"/>
      <c r="E484" s="9"/>
    </row>
    <row r="485" spans="1:5" ht="15.75" customHeight="1">
      <c r="A485" s="9"/>
      <c r="B485" s="9"/>
      <c r="C485" s="9"/>
      <c r="D485" s="9"/>
      <c r="E485" s="9"/>
    </row>
    <row r="486" spans="1:5" ht="15.75" customHeight="1">
      <c r="A486" s="9"/>
      <c r="B486" s="9"/>
      <c r="C486" s="9"/>
      <c r="D486" s="9"/>
      <c r="E486" s="9"/>
    </row>
    <row r="487" spans="1:5" ht="15.75" customHeight="1">
      <c r="A487" s="9"/>
      <c r="B487" s="9"/>
      <c r="C487" s="9"/>
      <c r="D487" s="9"/>
      <c r="E487" s="9"/>
    </row>
    <row r="488" spans="1:5" ht="15.75" customHeight="1">
      <c r="A488" s="9"/>
      <c r="B488" s="9"/>
      <c r="C488" s="9"/>
      <c r="D488" s="9"/>
      <c r="E488" s="9"/>
    </row>
    <row r="489" spans="1:5" ht="15.75" customHeight="1">
      <c r="A489" s="9"/>
      <c r="B489" s="9"/>
      <c r="C489" s="9"/>
      <c r="D489" s="9"/>
      <c r="E489" s="9"/>
    </row>
    <row r="490" spans="1:5" ht="15.75" customHeight="1">
      <c r="A490" s="9"/>
      <c r="B490" s="9"/>
      <c r="C490" s="9"/>
      <c r="D490" s="9"/>
      <c r="E490" s="9"/>
    </row>
    <row r="491" spans="1:5" ht="15.75" customHeight="1">
      <c r="A491" s="9"/>
      <c r="B491" s="9"/>
      <c r="C491" s="9"/>
      <c r="D491" s="9"/>
      <c r="E491" s="9"/>
    </row>
    <row r="492" spans="1:5" ht="15.75" customHeight="1">
      <c r="A492" s="9"/>
      <c r="B492" s="9"/>
      <c r="C492" s="9"/>
      <c r="D492" s="9"/>
      <c r="E492" s="9"/>
    </row>
    <row r="493" spans="1:5" ht="15.75" customHeight="1">
      <c r="A493" s="9"/>
      <c r="B493" s="9"/>
      <c r="C493" s="9"/>
      <c r="D493" s="9"/>
      <c r="E493" s="9"/>
    </row>
    <row r="494" spans="1:5" ht="15.75" customHeight="1">
      <c r="A494" s="9"/>
      <c r="B494" s="9"/>
      <c r="C494" s="9"/>
      <c r="D494" s="9"/>
      <c r="E494" s="9"/>
    </row>
    <row r="495" spans="1:5" ht="15.75" customHeight="1">
      <c r="A495" s="9"/>
      <c r="B495" s="9"/>
      <c r="C495" s="9"/>
      <c r="D495" s="9"/>
      <c r="E495" s="9"/>
    </row>
    <row r="496" spans="1:5" ht="15.75" customHeight="1">
      <c r="A496" s="9"/>
      <c r="B496" s="9"/>
      <c r="C496" s="9"/>
      <c r="D496" s="9"/>
      <c r="E496" s="9"/>
    </row>
    <row r="497" spans="1:5" ht="15.75" customHeight="1">
      <c r="A497" s="9"/>
      <c r="B497" s="9"/>
      <c r="C497" s="9"/>
      <c r="D497" s="9"/>
      <c r="E497" s="9"/>
    </row>
    <row r="498" spans="1:5" ht="15.75" customHeight="1">
      <c r="A498" s="9"/>
      <c r="B498" s="9"/>
      <c r="C498" s="9"/>
      <c r="D498" s="9"/>
      <c r="E498" s="9"/>
    </row>
    <row r="499" spans="1:5" ht="15.75" customHeight="1">
      <c r="A499" s="9"/>
      <c r="B499" s="9"/>
      <c r="C499" s="9"/>
      <c r="D499" s="9"/>
      <c r="E499" s="9"/>
    </row>
    <row r="500" spans="1:5" ht="15.75" customHeight="1">
      <c r="A500" s="9"/>
      <c r="B500" s="9"/>
      <c r="C500" s="9"/>
      <c r="D500" s="9"/>
      <c r="E500" s="9"/>
    </row>
    <row r="501" spans="1:5" ht="15.75" customHeight="1">
      <c r="A501" s="9"/>
      <c r="B501" s="9"/>
      <c r="C501" s="9"/>
      <c r="D501" s="9"/>
      <c r="E501" s="9"/>
    </row>
    <row r="502" spans="1:5" ht="15.75" customHeight="1">
      <c r="A502" s="9"/>
      <c r="B502" s="9"/>
      <c r="C502" s="9"/>
      <c r="D502" s="9"/>
      <c r="E502" s="9"/>
    </row>
    <row r="503" spans="1:5" ht="15.75" customHeight="1">
      <c r="A503" s="9"/>
      <c r="B503" s="9"/>
      <c r="C503" s="9"/>
      <c r="D503" s="9"/>
      <c r="E503" s="9"/>
    </row>
    <row r="504" spans="1:5" ht="15.75" customHeight="1">
      <c r="A504" s="9"/>
      <c r="B504" s="9"/>
      <c r="C504" s="9"/>
      <c r="D504" s="9"/>
      <c r="E504" s="9"/>
    </row>
    <row r="505" spans="1:5" ht="15.75" customHeight="1">
      <c r="A505" s="9"/>
      <c r="B505" s="9"/>
      <c r="C505" s="9"/>
      <c r="D505" s="9"/>
      <c r="E505" s="9"/>
    </row>
    <row r="506" spans="1:5" ht="15.75" customHeight="1">
      <c r="A506" s="9"/>
      <c r="B506" s="9"/>
      <c r="C506" s="9"/>
      <c r="D506" s="9"/>
      <c r="E506" s="9"/>
    </row>
    <row r="507" spans="1:5" ht="15.75" customHeight="1">
      <c r="A507" s="9"/>
      <c r="B507" s="9"/>
      <c r="C507" s="9"/>
      <c r="D507" s="9"/>
      <c r="E507" s="9"/>
    </row>
    <row r="508" spans="1:5" ht="15.75" customHeight="1">
      <c r="A508" s="9"/>
      <c r="B508" s="9"/>
      <c r="C508" s="9"/>
      <c r="D508" s="9"/>
      <c r="E508" s="9"/>
    </row>
    <row r="509" spans="1:5" ht="15.75" customHeight="1">
      <c r="A509" s="9"/>
      <c r="B509" s="9"/>
      <c r="C509" s="9"/>
      <c r="D509" s="9"/>
      <c r="E509" s="9"/>
    </row>
    <row r="510" spans="1:5" ht="15.75" customHeight="1">
      <c r="A510" s="9"/>
      <c r="B510" s="9"/>
      <c r="C510" s="9"/>
      <c r="D510" s="9"/>
      <c r="E510" s="9"/>
    </row>
    <row r="511" spans="1:5" ht="15.75" customHeight="1">
      <c r="A511" s="9"/>
      <c r="B511" s="9"/>
      <c r="C511" s="9"/>
      <c r="D511" s="9"/>
      <c r="E511" s="9"/>
    </row>
    <row r="512" spans="1:5" ht="15.75" customHeight="1">
      <c r="A512" s="9"/>
      <c r="B512" s="9"/>
      <c r="C512" s="9"/>
      <c r="D512" s="9"/>
      <c r="E512" s="9"/>
    </row>
    <row r="513" spans="1:5" ht="15.75" customHeight="1">
      <c r="A513" s="9"/>
      <c r="B513" s="9"/>
      <c r="C513" s="9"/>
      <c r="D513" s="9"/>
      <c r="E513" s="9"/>
    </row>
    <row r="514" spans="1:5" ht="15.75" customHeight="1">
      <c r="A514" s="9"/>
      <c r="B514" s="9"/>
      <c r="C514" s="9"/>
      <c r="D514" s="9"/>
      <c r="E514" s="9"/>
    </row>
    <row r="515" spans="1:5" ht="15.75" customHeight="1">
      <c r="A515" s="9"/>
      <c r="B515" s="9"/>
      <c r="C515" s="9"/>
      <c r="D515" s="9"/>
      <c r="E515" s="9"/>
    </row>
    <row r="516" spans="1:5" ht="15.75" customHeight="1">
      <c r="A516" s="9"/>
      <c r="B516" s="9"/>
      <c r="C516" s="9"/>
      <c r="D516" s="9"/>
      <c r="E516" s="9"/>
    </row>
    <row r="517" spans="1:5" ht="15.75" customHeight="1">
      <c r="A517" s="9"/>
      <c r="B517" s="9"/>
      <c r="C517" s="9"/>
      <c r="D517" s="9"/>
      <c r="E517" s="9"/>
    </row>
    <row r="518" spans="1:5" ht="15.75" customHeight="1">
      <c r="A518" s="9"/>
      <c r="B518" s="9"/>
      <c r="C518" s="9"/>
      <c r="D518" s="9"/>
      <c r="E518" s="9"/>
    </row>
    <row r="519" spans="1:5" ht="15.75" customHeight="1">
      <c r="A519" s="9"/>
      <c r="B519" s="9"/>
      <c r="C519" s="9"/>
      <c r="D519" s="9"/>
      <c r="E519" s="9"/>
    </row>
    <row r="520" spans="1:5" ht="15.75" customHeight="1">
      <c r="A520" s="9"/>
      <c r="B520" s="9"/>
      <c r="C520" s="9"/>
      <c r="D520" s="9"/>
      <c r="E520" s="9"/>
    </row>
    <row r="521" spans="1:5" ht="15.75" customHeight="1">
      <c r="A521" s="9"/>
      <c r="B521" s="9"/>
      <c r="C521" s="9"/>
      <c r="D521" s="9"/>
      <c r="E521" s="9"/>
    </row>
    <row r="522" spans="1:5" ht="15.75" customHeight="1">
      <c r="A522" s="9"/>
      <c r="B522" s="9"/>
      <c r="C522" s="9"/>
      <c r="D522" s="9"/>
      <c r="E522" s="9"/>
    </row>
    <row r="523" spans="1:5" ht="15.75" customHeight="1">
      <c r="A523" s="9"/>
      <c r="B523" s="9"/>
      <c r="C523" s="9"/>
      <c r="D523" s="9"/>
      <c r="E523" s="9"/>
    </row>
    <row r="524" spans="1:5" ht="15.75" customHeight="1">
      <c r="A524" s="9"/>
      <c r="B524" s="9"/>
      <c r="C524" s="9"/>
      <c r="D524" s="9"/>
      <c r="E524" s="9"/>
    </row>
    <row r="525" spans="1:5" ht="15.75" customHeight="1">
      <c r="A525" s="9"/>
      <c r="B525" s="9"/>
      <c r="C525" s="9"/>
      <c r="D525" s="9"/>
      <c r="E525" s="9"/>
    </row>
    <row r="526" spans="1:5" ht="15.75" customHeight="1">
      <c r="A526" s="9"/>
      <c r="B526" s="9"/>
      <c r="C526" s="9"/>
      <c r="D526" s="9"/>
      <c r="E526" s="9"/>
    </row>
    <row r="527" spans="1:5" ht="15.75" customHeight="1">
      <c r="A527" s="9"/>
      <c r="B527" s="9"/>
      <c r="C527" s="9"/>
      <c r="D527" s="9"/>
      <c r="E527" s="9"/>
    </row>
    <row r="528" spans="1:5" ht="15.75" customHeight="1">
      <c r="A528" s="9"/>
      <c r="B528" s="9"/>
      <c r="C528" s="9"/>
      <c r="D528" s="9"/>
      <c r="E528" s="9"/>
    </row>
    <row r="529" spans="1:5" ht="15.75" customHeight="1">
      <c r="A529" s="9"/>
      <c r="B529" s="9"/>
      <c r="C529" s="9"/>
      <c r="D529" s="9"/>
      <c r="E529" s="9"/>
    </row>
    <row r="530" spans="1:5" ht="15.75" customHeight="1">
      <c r="A530" s="9"/>
      <c r="B530" s="9"/>
      <c r="C530" s="9"/>
      <c r="D530" s="9"/>
      <c r="E530" s="9"/>
    </row>
    <row r="531" spans="1:5" ht="15.75" customHeight="1">
      <c r="A531" s="9"/>
      <c r="B531" s="9"/>
      <c r="C531" s="9"/>
      <c r="D531" s="9"/>
      <c r="E531" s="9"/>
    </row>
    <row r="532" spans="1:5" ht="15.75" customHeight="1">
      <c r="A532" s="9"/>
      <c r="B532" s="9"/>
      <c r="C532" s="9"/>
      <c r="D532" s="9"/>
      <c r="E532" s="9"/>
    </row>
    <row r="533" spans="1:5" ht="15.75" customHeight="1">
      <c r="A533" s="9"/>
      <c r="B533" s="9"/>
      <c r="C533" s="9"/>
      <c r="D533" s="9"/>
      <c r="E533" s="9"/>
    </row>
    <row r="534" spans="1:5" ht="15.75" customHeight="1">
      <c r="A534" s="9"/>
      <c r="B534" s="9"/>
      <c r="C534" s="9"/>
      <c r="D534" s="9"/>
      <c r="E534" s="9"/>
    </row>
    <row r="535" spans="1:5" ht="15.75" customHeight="1">
      <c r="A535" s="9"/>
      <c r="B535" s="9"/>
      <c r="C535" s="9"/>
      <c r="D535" s="9"/>
      <c r="E535" s="9"/>
    </row>
    <row r="536" spans="1:5" ht="15.75" customHeight="1">
      <c r="A536" s="9"/>
      <c r="B536" s="9"/>
      <c r="C536" s="9"/>
      <c r="D536" s="9"/>
      <c r="E536" s="9"/>
    </row>
    <row r="537" spans="1:5" ht="15.75" customHeight="1">
      <c r="A537" s="9"/>
      <c r="B537" s="9"/>
      <c r="C537" s="9"/>
      <c r="D537" s="9"/>
      <c r="E537" s="9"/>
    </row>
    <row r="538" spans="1:5" ht="15.75" customHeight="1">
      <c r="A538" s="9"/>
      <c r="B538" s="9"/>
      <c r="C538" s="9"/>
      <c r="D538" s="9"/>
      <c r="E538" s="9"/>
    </row>
    <row r="539" spans="1:5" ht="15.75" customHeight="1">
      <c r="A539" s="9"/>
      <c r="B539" s="9"/>
      <c r="C539" s="9"/>
      <c r="D539" s="9"/>
      <c r="E539" s="9"/>
    </row>
    <row r="540" spans="1:5" ht="15.75" customHeight="1">
      <c r="A540" s="9"/>
      <c r="B540" s="9"/>
      <c r="C540" s="9"/>
      <c r="D540" s="9"/>
      <c r="E540" s="9"/>
    </row>
    <row r="541" spans="1:5" ht="15.75" customHeight="1">
      <c r="A541" s="9"/>
      <c r="B541" s="9"/>
      <c r="C541" s="9"/>
      <c r="D541" s="9"/>
      <c r="E541" s="9"/>
    </row>
    <row r="542" spans="1:5" ht="15.75" customHeight="1">
      <c r="A542" s="9"/>
      <c r="B542" s="9"/>
      <c r="C542" s="9"/>
      <c r="D542" s="9"/>
      <c r="E542" s="9"/>
    </row>
    <row r="543" spans="1:5" ht="15.75" customHeight="1">
      <c r="A543" s="9"/>
      <c r="B543" s="9"/>
      <c r="C543" s="9"/>
      <c r="D543" s="9"/>
      <c r="E543" s="9"/>
    </row>
    <row r="544" spans="1:5" ht="15.75" customHeight="1">
      <c r="A544" s="9"/>
      <c r="B544" s="9"/>
      <c r="C544" s="9"/>
      <c r="D544" s="9"/>
      <c r="E544" s="9"/>
    </row>
    <row r="545" spans="1:5" ht="15.75" customHeight="1">
      <c r="A545" s="9"/>
      <c r="B545" s="9"/>
      <c r="C545" s="9"/>
      <c r="D545" s="9"/>
      <c r="E545" s="9"/>
    </row>
    <row r="546" spans="1:5" ht="15.75" customHeight="1">
      <c r="A546" s="9"/>
      <c r="B546" s="9"/>
      <c r="C546" s="9"/>
      <c r="D546" s="9"/>
      <c r="E546" s="9"/>
    </row>
    <row r="547" spans="1:5" ht="15.75" customHeight="1">
      <c r="A547" s="9"/>
      <c r="B547" s="9"/>
      <c r="C547" s="9"/>
      <c r="D547" s="9"/>
      <c r="E547" s="9"/>
    </row>
    <row r="548" spans="1:5" ht="15.75" customHeight="1">
      <c r="A548" s="9"/>
      <c r="B548" s="9"/>
      <c r="C548" s="9"/>
      <c r="D548" s="9"/>
      <c r="E548" s="9"/>
    </row>
    <row r="549" spans="1:5" ht="15.75" customHeight="1">
      <c r="A549" s="9"/>
      <c r="B549" s="9"/>
      <c r="C549" s="9"/>
      <c r="D549" s="9"/>
      <c r="E549" s="9"/>
    </row>
    <row r="550" spans="1:5" ht="15.75" customHeight="1">
      <c r="A550" s="9"/>
      <c r="B550" s="9"/>
      <c r="C550" s="9"/>
      <c r="D550" s="9"/>
      <c r="E550" s="9"/>
    </row>
    <row r="551" spans="1:5" ht="15.75" customHeight="1">
      <c r="A551" s="9"/>
      <c r="B551" s="9"/>
      <c r="C551" s="9"/>
      <c r="D551" s="9"/>
      <c r="E551" s="9"/>
    </row>
    <row r="552" spans="1:5" ht="15.75" customHeight="1">
      <c r="A552" s="9"/>
      <c r="B552" s="9"/>
      <c r="C552" s="9"/>
      <c r="D552" s="9"/>
      <c r="E552" s="9"/>
    </row>
    <row r="553" spans="1:5" ht="15.75" customHeight="1">
      <c r="A553" s="9"/>
      <c r="B553" s="9"/>
      <c r="C553" s="9"/>
      <c r="D553" s="9"/>
      <c r="E553" s="9"/>
    </row>
    <row r="554" spans="1:5" ht="15.75" customHeight="1">
      <c r="A554" s="9"/>
      <c r="B554" s="9"/>
      <c r="C554" s="9"/>
      <c r="D554" s="9"/>
      <c r="E554" s="9"/>
    </row>
    <row r="555" spans="1:5" ht="15.75" customHeight="1">
      <c r="A555" s="9"/>
      <c r="B555" s="9"/>
      <c r="C555" s="9"/>
      <c r="D555" s="9"/>
      <c r="E555" s="9"/>
    </row>
    <row r="556" spans="1:5" ht="15.75" customHeight="1">
      <c r="A556" s="9"/>
      <c r="B556" s="9"/>
      <c r="C556" s="9"/>
      <c r="D556" s="9"/>
      <c r="E556" s="9"/>
    </row>
    <row r="557" spans="1:5" ht="15.75" customHeight="1">
      <c r="A557" s="9"/>
      <c r="B557" s="9"/>
      <c r="C557" s="9"/>
      <c r="D557" s="9"/>
      <c r="E557" s="9"/>
    </row>
    <row r="558" spans="1:5" ht="15.75" customHeight="1">
      <c r="A558" s="9"/>
      <c r="B558" s="9"/>
      <c r="C558" s="9"/>
      <c r="D558" s="9"/>
      <c r="E558" s="9"/>
    </row>
    <row r="559" spans="1:5" ht="15.75" customHeight="1">
      <c r="A559" s="9"/>
      <c r="B559" s="9"/>
      <c r="C559" s="9"/>
      <c r="D559" s="9"/>
      <c r="E559" s="9"/>
    </row>
    <row r="560" spans="1:5" ht="15.75" customHeight="1">
      <c r="A560" s="9"/>
      <c r="B560" s="9"/>
      <c r="C560" s="9"/>
      <c r="D560" s="9"/>
      <c r="E560" s="9"/>
    </row>
    <row r="561" spans="1:5" ht="15.75" customHeight="1">
      <c r="A561" s="9"/>
      <c r="B561" s="9"/>
      <c r="C561" s="9"/>
      <c r="D561" s="9"/>
      <c r="E561" s="9"/>
    </row>
    <row r="562" spans="1:5" ht="15.75" customHeight="1">
      <c r="A562" s="9"/>
      <c r="B562" s="9"/>
      <c r="C562" s="9"/>
      <c r="D562" s="9"/>
      <c r="E562" s="9"/>
    </row>
    <row r="563" spans="1:5" ht="15.75" customHeight="1">
      <c r="A563" s="9"/>
      <c r="B563" s="9"/>
      <c r="C563" s="9"/>
      <c r="D563" s="9"/>
      <c r="E563" s="9"/>
    </row>
    <row r="564" spans="1:5" ht="15.75" customHeight="1">
      <c r="A564" s="9"/>
      <c r="B564" s="9"/>
      <c r="C564" s="9"/>
      <c r="D564" s="9"/>
      <c r="E564" s="9"/>
    </row>
    <row r="565" spans="1:5" ht="15.75" customHeight="1">
      <c r="A565" s="9"/>
      <c r="B565" s="9"/>
      <c r="C565" s="9"/>
      <c r="D565" s="9"/>
      <c r="E565" s="9"/>
    </row>
    <row r="566" spans="1:5" ht="15.75" customHeight="1">
      <c r="A566" s="9"/>
      <c r="B566" s="9"/>
      <c r="C566" s="9"/>
      <c r="D566" s="9"/>
      <c r="E566" s="9"/>
    </row>
    <row r="567" spans="1:5" ht="15.75" customHeight="1">
      <c r="A567" s="9"/>
      <c r="B567" s="9"/>
      <c r="C567" s="9"/>
      <c r="D567" s="9"/>
      <c r="E567" s="9"/>
    </row>
    <row r="568" spans="1:5" ht="15.75" customHeight="1">
      <c r="A568" s="9"/>
      <c r="B568" s="9"/>
      <c r="C568" s="9"/>
      <c r="D568" s="9"/>
      <c r="E568" s="9"/>
    </row>
    <row r="569" spans="1:5" ht="15.75" customHeight="1">
      <c r="A569" s="9"/>
      <c r="B569" s="9"/>
      <c r="C569" s="9"/>
      <c r="D569" s="9"/>
      <c r="E569" s="9"/>
    </row>
    <row r="570" spans="1:5" ht="15.75" customHeight="1">
      <c r="A570" s="9"/>
      <c r="B570" s="9"/>
      <c r="C570" s="9"/>
      <c r="D570" s="9"/>
      <c r="E570" s="9"/>
    </row>
    <row r="571" spans="1:5" ht="15.75" customHeight="1">
      <c r="A571" s="9"/>
      <c r="B571" s="9"/>
      <c r="C571" s="9"/>
      <c r="D571" s="9"/>
      <c r="E571" s="9"/>
    </row>
    <row r="572" spans="1:5" ht="15.75" customHeight="1">
      <c r="A572" s="9"/>
      <c r="B572" s="9"/>
      <c r="C572" s="9"/>
      <c r="D572" s="9"/>
      <c r="E572" s="9"/>
    </row>
    <row r="573" spans="1:5" ht="15.75" customHeight="1">
      <c r="A573" s="9"/>
      <c r="B573" s="9"/>
      <c r="C573" s="9"/>
      <c r="D573" s="9"/>
      <c r="E573" s="9"/>
    </row>
    <row r="574" spans="1:5" ht="15.75" customHeight="1">
      <c r="A574" s="9"/>
      <c r="B574" s="9"/>
      <c r="C574" s="9"/>
      <c r="D574" s="9"/>
      <c r="E574" s="9"/>
    </row>
    <row r="575" spans="1:5" ht="15.75" customHeight="1">
      <c r="A575" s="9"/>
      <c r="B575" s="9"/>
      <c r="C575" s="9"/>
      <c r="D575" s="9"/>
      <c r="E575" s="9"/>
    </row>
    <row r="576" spans="1:5" ht="15.75" customHeight="1">
      <c r="A576" s="9"/>
      <c r="B576" s="9"/>
      <c r="C576" s="9"/>
      <c r="D576" s="9"/>
      <c r="E576" s="9"/>
    </row>
    <row r="577" spans="1:5" ht="15.75" customHeight="1">
      <c r="A577" s="9"/>
      <c r="B577" s="9"/>
      <c r="C577" s="9"/>
      <c r="D577" s="9"/>
      <c r="E577" s="9"/>
    </row>
    <row r="578" spans="1:5" ht="15.75" customHeight="1">
      <c r="A578" s="9"/>
      <c r="B578" s="9"/>
      <c r="C578" s="9"/>
      <c r="D578" s="9"/>
      <c r="E578" s="9"/>
    </row>
    <row r="579" spans="1:5" ht="15.75" customHeight="1">
      <c r="A579" s="9"/>
      <c r="B579" s="9"/>
      <c r="C579" s="9"/>
      <c r="D579" s="9"/>
      <c r="E579" s="9"/>
    </row>
    <row r="580" spans="1:5" ht="15.75" customHeight="1">
      <c r="A580" s="9"/>
      <c r="B580" s="9"/>
      <c r="C580" s="9"/>
      <c r="D580" s="9"/>
      <c r="E580" s="9"/>
    </row>
    <row r="581" spans="1:5" ht="15.75" customHeight="1">
      <c r="A581" s="9"/>
      <c r="B581" s="9"/>
      <c r="C581" s="9"/>
      <c r="D581" s="9"/>
      <c r="E581" s="9"/>
    </row>
    <row r="582" spans="1:5" ht="15.75" customHeight="1">
      <c r="A582" s="9"/>
      <c r="B582" s="9"/>
      <c r="C582" s="9"/>
      <c r="D582" s="9"/>
      <c r="E582" s="9"/>
    </row>
    <row r="583" spans="1:5" ht="15.75" customHeight="1">
      <c r="A583" s="9"/>
      <c r="B583" s="9"/>
      <c r="C583" s="9"/>
      <c r="D583" s="9"/>
      <c r="E583" s="9"/>
    </row>
    <row r="584" spans="1:5" ht="15.75" customHeight="1">
      <c r="A584" s="9"/>
      <c r="B584" s="9"/>
      <c r="C584" s="9"/>
      <c r="D584" s="9"/>
      <c r="E584" s="9"/>
    </row>
    <row r="585" spans="1:5" ht="15.75" customHeight="1">
      <c r="A585" s="9"/>
      <c r="B585" s="9"/>
      <c r="C585" s="9"/>
      <c r="D585" s="9"/>
      <c r="E585" s="9"/>
    </row>
    <row r="586" spans="1:5" ht="15.75" customHeight="1">
      <c r="A586" s="9"/>
      <c r="B586" s="9"/>
      <c r="C586" s="9"/>
      <c r="D586" s="9"/>
      <c r="E586" s="9"/>
    </row>
    <row r="587" spans="1:5" ht="15.75" customHeight="1">
      <c r="A587" s="9"/>
      <c r="B587" s="9"/>
      <c r="C587" s="9"/>
      <c r="D587" s="9"/>
      <c r="E587" s="9"/>
    </row>
    <row r="588" spans="1:5" ht="15.75" customHeight="1">
      <c r="A588" s="9"/>
      <c r="B588" s="9"/>
      <c r="C588" s="9"/>
      <c r="D588" s="9"/>
      <c r="E588" s="9"/>
    </row>
    <row r="589" spans="1:5" ht="15.75" customHeight="1">
      <c r="A589" s="9"/>
      <c r="B589" s="9"/>
      <c r="C589" s="9"/>
      <c r="D589" s="9"/>
      <c r="E589" s="9"/>
    </row>
    <row r="590" spans="1:5" ht="15.75" customHeight="1">
      <c r="A590" s="9"/>
      <c r="B590" s="9"/>
      <c r="C590" s="9"/>
      <c r="D590" s="9"/>
      <c r="E590" s="9"/>
    </row>
    <row r="591" spans="1:5" ht="15.75" customHeight="1">
      <c r="A591" s="9"/>
      <c r="B591" s="9"/>
      <c r="C591" s="9"/>
      <c r="D591" s="9"/>
      <c r="E591" s="9"/>
    </row>
    <row r="592" spans="1:5" ht="15.75" customHeight="1">
      <c r="A592" s="9"/>
      <c r="B592" s="9"/>
      <c r="C592" s="9"/>
      <c r="D592" s="9"/>
      <c r="E592" s="9"/>
    </row>
    <row r="593" spans="1:5" ht="15.75" customHeight="1">
      <c r="A593" s="9"/>
      <c r="B593" s="9"/>
      <c r="C593" s="9"/>
      <c r="D593" s="9"/>
      <c r="E593" s="9"/>
    </row>
    <row r="594" spans="1:5" ht="15.75" customHeight="1">
      <c r="A594" s="9"/>
      <c r="B594" s="9"/>
      <c r="C594" s="9"/>
      <c r="D594" s="9"/>
      <c r="E594" s="9"/>
    </row>
    <row r="595" spans="1:5" ht="15.75" customHeight="1">
      <c r="A595" s="9"/>
      <c r="B595" s="9"/>
      <c r="C595" s="9"/>
      <c r="D595" s="9"/>
      <c r="E595" s="9"/>
    </row>
    <row r="596" spans="1:5" ht="15.75" customHeight="1">
      <c r="A596" s="9"/>
      <c r="B596" s="9"/>
      <c r="C596" s="9"/>
      <c r="D596" s="9"/>
      <c r="E596" s="9"/>
    </row>
    <row r="597" spans="1:5" ht="15.75" customHeight="1">
      <c r="A597" s="9"/>
      <c r="B597" s="9"/>
      <c r="C597" s="9"/>
      <c r="D597" s="9"/>
      <c r="E597" s="9"/>
    </row>
    <row r="598" spans="1:5" ht="15.75" customHeight="1">
      <c r="A598" s="9"/>
      <c r="B598" s="9"/>
      <c r="C598" s="9"/>
      <c r="D598" s="9"/>
      <c r="E598" s="9"/>
    </row>
    <row r="599" spans="1:5" ht="15.75" customHeight="1">
      <c r="A599" s="9"/>
      <c r="B599" s="9"/>
      <c r="C599" s="9"/>
      <c r="D599" s="9"/>
      <c r="E599" s="9"/>
    </row>
    <row r="600" spans="1:5" ht="15.75" customHeight="1">
      <c r="A600" s="9"/>
      <c r="B600" s="9"/>
      <c r="C600" s="9"/>
      <c r="D600" s="9"/>
      <c r="E600" s="9"/>
    </row>
    <row r="601" spans="1:5" ht="15.75" customHeight="1">
      <c r="A601" s="9"/>
      <c r="B601" s="9"/>
      <c r="C601" s="9"/>
      <c r="D601" s="9"/>
      <c r="E601" s="9"/>
    </row>
    <row r="602" spans="1:5" ht="15.75" customHeight="1">
      <c r="A602" s="9"/>
      <c r="B602" s="9"/>
      <c r="C602" s="9"/>
      <c r="D602" s="9"/>
      <c r="E602" s="9"/>
    </row>
    <row r="603" spans="1:5" ht="15.75" customHeight="1">
      <c r="A603" s="9"/>
      <c r="B603" s="9"/>
      <c r="C603" s="9"/>
      <c r="D603" s="9"/>
      <c r="E603" s="9"/>
    </row>
    <row r="604" spans="1:5" ht="15.75" customHeight="1">
      <c r="A604" s="9"/>
      <c r="B604" s="9"/>
      <c r="C604" s="9"/>
      <c r="D604" s="9"/>
      <c r="E604" s="9"/>
    </row>
    <row r="605" spans="1:5" ht="15.75" customHeight="1">
      <c r="A605" s="9"/>
      <c r="B605" s="9"/>
      <c r="C605" s="9"/>
      <c r="D605" s="9"/>
      <c r="E605" s="9"/>
    </row>
    <row r="606" spans="1:5" ht="15.75" customHeight="1">
      <c r="A606" s="9"/>
      <c r="B606" s="9"/>
      <c r="C606" s="9"/>
      <c r="D606" s="9"/>
      <c r="E606" s="9"/>
    </row>
    <row r="607" spans="1:5" ht="15.75" customHeight="1">
      <c r="A607" s="9"/>
      <c r="B607" s="9"/>
      <c r="C607" s="9"/>
      <c r="D607" s="9"/>
      <c r="E607" s="9"/>
    </row>
    <row r="608" spans="1:5" ht="15.75" customHeight="1">
      <c r="A608" s="9"/>
      <c r="B608" s="9"/>
      <c r="C608" s="9"/>
      <c r="D608" s="9"/>
      <c r="E608" s="9"/>
    </row>
    <row r="609" spans="1:5" ht="15.75" customHeight="1">
      <c r="A609" s="9"/>
      <c r="B609" s="9"/>
      <c r="C609" s="9"/>
      <c r="D609" s="9"/>
      <c r="E609" s="9"/>
    </row>
    <row r="610" spans="1:5" ht="15.75" customHeight="1">
      <c r="A610" s="9"/>
      <c r="B610" s="9"/>
      <c r="C610" s="9"/>
      <c r="D610" s="9"/>
      <c r="E610" s="9"/>
    </row>
    <row r="611" spans="1:5" ht="15.75" customHeight="1">
      <c r="A611" s="9"/>
      <c r="B611" s="9"/>
      <c r="C611" s="9"/>
      <c r="D611" s="9"/>
      <c r="E611" s="9"/>
    </row>
    <row r="612" spans="1:5" ht="15.75" customHeight="1">
      <c r="A612" s="9"/>
      <c r="B612" s="9"/>
      <c r="C612" s="9"/>
      <c r="D612" s="9"/>
      <c r="E612" s="9"/>
    </row>
    <row r="613" spans="1:5" ht="15.75" customHeight="1">
      <c r="A613" s="9"/>
      <c r="B613" s="9"/>
      <c r="C613" s="9"/>
      <c r="D613" s="9"/>
      <c r="E613" s="9"/>
    </row>
    <row r="614" spans="1:5" ht="15.75" customHeight="1">
      <c r="A614" s="9"/>
      <c r="B614" s="9"/>
      <c r="C614" s="9"/>
      <c r="D614" s="9"/>
      <c r="E614" s="9"/>
    </row>
    <row r="615" spans="1:5" ht="15.75" customHeight="1">
      <c r="A615" s="9"/>
      <c r="B615" s="9"/>
      <c r="C615" s="9"/>
      <c r="D615" s="9"/>
      <c r="E615" s="9"/>
    </row>
    <row r="616" spans="1:5" ht="15.75" customHeight="1">
      <c r="A616" s="9"/>
      <c r="B616" s="9"/>
      <c r="C616" s="9"/>
      <c r="D616" s="9"/>
      <c r="E616" s="9"/>
    </row>
    <row r="617" spans="1:5" ht="15.75" customHeight="1">
      <c r="A617" s="9"/>
      <c r="B617" s="9"/>
      <c r="C617" s="9"/>
      <c r="D617" s="9"/>
      <c r="E617" s="9"/>
    </row>
    <row r="618" spans="1:5" ht="15.75" customHeight="1">
      <c r="A618" s="9"/>
      <c r="B618" s="9"/>
      <c r="C618" s="9"/>
      <c r="D618" s="9"/>
      <c r="E618" s="9"/>
    </row>
    <row r="619" spans="1:5" ht="15.75" customHeight="1">
      <c r="A619" s="9"/>
      <c r="B619" s="9"/>
      <c r="C619" s="9"/>
      <c r="D619" s="9"/>
      <c r="E619" s="9"/>
    </row>
    <row r="620" spans="1:5" ht="15.75" customHeight="1">
      <c r="A620" s="9"/>
      <c r="B620" s="9"/>
      <c r="C620" s="9"/>
      <c r="D620" s="9"/>
      <c r="E620" s="9"/>
    </row>
    <row r="621" spans="1:5" ht="15.75" customHeight="1">
      <c r="A621" s="9"/>
      <c r="B621" s="9"/>
      <c r="C621" s="9"/>
      <c r="D621" s="9"/>
      <c r="E621" s="9"/>
    </row>
    <row r="622" spans="1:5" ht="15.75" customHeight="1">
      <c r="A622" s="9"/>
      <c r="B622" s="9"/>
      <c r="C622" s="9"/>
      <c r="D622" s="9"/>
      <c r="E622" s="9"/>
    </row>
    <row r="623" spans="1:5" ht="15.75" customHeight="1">
      <c r="A623" s="9"/>
      <c r="B623" s="9"/>
      <c r="C623" s="9"/>
      <c r="D623" s="9"/>
      <c r="E623" s="9"/>
    </row>
    <row r="624" spans="1:5" ht="15.75" customHeight="1">
      <c r="A624" s="9"/>
      <c r="B624" s="9"/>
      <c r="C624" s="9"/>
      <c r="D624" s="9"/>
      <c r="E624" s="9"/>
    </row>
    <row r="625" spans="1:5" ht="15.75" customHeight="1">
      <c r="A625" s="9"/>
      <c r="B625" s="9"/>
      <c r="C625" s="9"/>
      <c r="D625" s="9"/>
      <c r="E625" s="9"/>
    </row>
    <row r="626" spans="1:5" ht="15.75" customHeight="1">
      <c r="A626" s="9"/>
      <c r="B626" s="9"/>
      <c r="C626" s="9"/>
      <c r="D626" s="9"/>
      <c r="E626" s="9"/>
    </row>
    <row r="627" spans="1:5" ht="15.75" customHeight="1">
      <c r="A627" s="9"/>
      <c r="B627" s="9"/>
      <c r="C627" s="9"/>
      <c r="D627" s="9"/>
      <c r="E627" s="9"/>
    </row>
    <row r="628" spans="1:5" ht="15.75" customHeight="1">
      <c r="A628" s="9"/>
      <c r="B628" s="9"/>
      <c r="C628" s="9"/>
      <c r="D628" s="9"/>
      <c r="E628" s="9"/>
    </row>
    <row r="629" spans="1:5" ht="15.75" customHeight="1">
      <c r="A629" s="9"/>
      <c r="B629" s="9"/>
      <c r="C629" s="9"/>
      <c r="D629" s="9"/>
      <c r="E629" s="9"/>
    </row>
    <row r="630" spans="1:5" ht="15.75" customHeight="1">
      <c r="A630" s="9"/>
      <c r="B630" s="9"/>
      <c r="C630" s="9"/>
      <c r="D630" s="9"/>
      <c r="E630" s="9"/>
    </row>
    <row r="631" spans="1:5" ht="15.75" customHeight="1">
      <c r="A631" s="9"/>
      <c r="B631" s="9"/>
      <c r="C631" s="9"/>
      <c r="D631" s="9"/>
      <c r="E631" s="9"/>
    </row>
    <row r="632" spans="1:5" ht="15.75" customHeight="1">
      <c r="A632" s="9"/>
      <c r="B632" s="9"/>
      <c r="C632" s="9"/>
      <c r="D632" s="9"/>
      <c r="E632" s="9"/>
    </row>
    <row r="633" spans="1:5" ht="15.75" customHeight="1">
      <c r="A633" s="9"/>
      <c r="B633" s="9"/>
      <c r="C633" s="9"/>
      <c r="D633" s="9"/>
      <c r="E633" s="9"/>
    </row>
    <row r="634" spans="1:5" ht="15.75" customHeight="1">
      <c r="A634" s="9"/>
      <c r="B634" s="9"/>
      <c r="C634" s="9"/>
      <c r="D634" s="9"/>
      <c r="E634" s="9"/>
    </row>
    <row r="635" spans="1:5" ht="15.75" customHeight="1">
      <c r="A635" s="9"/>
      <c r="B635" s="9"/>
      <c r="C635" s="9"/>
      <c r="D635" s="9"/>
      <c r="E635" s="9"/>
    </row>
    <row r="636" spans="1:5" ht="15.75" customHeight="1">
      <c r="A636" s="9"/>
      <c r="B636" s="9"/>
      <c r="C636" s="9"/>
      <c r="D636" s="9"/>
      <c r="E636" s="9"/>
    </row>
    <row r="637" spans="1:5" ht="15.75" customHeight="1">
      <c r="A637" s="9"/>
      <c r="B637" s="9"/>
      <c r="C637" s="9"/>
      <c r="D637" s="9"/>
      <c r="E637" s="9"/>
    </row>
    <row r="638" spans="1:5" ht="15.75" customHeight="1">
      <c r="A638" s="9"/>
      <c r="B638" s="9"/>
      <c r="C638" s="9"/>
      <c r="D638" s="9"/>
      <c r="E638" s="9"/>
    </row>
    <row r="639" spans="1:5" ht="15.75" customHeight="1">
      <c r="A639" s="9"/>
      <c r="B639" s="9"/>
      <c r="C639" s="9"/>
      <c r="D639" s="9"/>
      <c r="E639" s="9"/>
    </row>
    <row r="640" spans="1:5" ht="15.75" customHeight="1">
      <c r="A640" s="9"/>
      <c r="B640" s="9"/>
      <c r="C640" s="9"/>
      <c r="D640" s="9"/>
      <c r="E640" s="9"/>
    </row>
    <row r="641" spans="1:5" ht="15.75" customHeight="1">
      <c r="A641" s="9"/>
      <c r="B641" s="9"/>
      <c r="C641" s="9"/>
      <c r="D641" s="9"/>
      <c r="E641" s="9"/>
    </row>
    <row r="642" spans="1:5" ht="15.75" customHeight="1">
      <c r="A642" s="9"/>
      <c r="B642" s="9"/>
      <c r="C642" s="9"/>
      <c r="D642" s="9"/>
      <c r="E642" s="9"/>
    </row>
    <row r="643" spans="1:5" ht="15.75" customHeight="1">
      <c r="A643" s="9"/>
      <c r="B643" s="9"/>
      <c r="C643" s="9"/>
      <c r="D643" s="9"/>
      <c r="E643" s="9"/>
    </row>
    <row r="644" spans="1:5" ht="15.75" customHeight="1">
      <c r="A644" s="9"/>
      <c r="B644" s="9"/>
      <c r="C644" s="9"/>
      <c r="D644" s="9"/>
      <c r="E644" s="9"/>
    </row>
    <row r="645" spans="1:5" ht="15.75" customHeight="1">
      <c r="A645" s="9"/>
      <c r="B645" s="9"/>
      <c r="C645" s="9"/>
      <c r="D645" s="9"/>
      <c r="E645" s="9"/>
    </row>
    <row r="646" spans="1:5" ht="15.75" customHeight="1">
      <c r="A646" s="9"/>
      <c r="B646" s="9"/>
      <c r="C646" s="9"/>
      <c r="D646" s="9"/>
      <c r="E646" s="9"/>
    </row>
    <row r="647" spans="1:5" ht="15.75" customHeight="1">
      <c r="A647" s="9"/>
      <c r="B647" s="9"/>
      <c r="C647" s="9"/>
      <c r="D647" s="9"/>
      <c r="E647" s="9"/>
    </row>
    <row r="648" spans="1:5" ht="15.75" customHeight="1">
      <c r="A648" s="9"/>
      <c r="B648" s="9"/>
      <c r="C648" s="9"/>
      <c r="D648" s="9"/>
      <c r="E648" s="9"/>
    </row>
    <row r="649" spans="1:5" ht="15.75" customHeight="1">
      <c r="A649" s="9"/>
      <c r="B649" s="9"/>
      <c r="C649" s="9"/>
      <c r="D649" s="9"/>
      <c r="E649" s="9"/>
    </row>
    <row r="650" spans="1:5" ht="15.75" customHeight="1">
      <c r="A650" s="9"/>
      <c r="B650" s="9"/>
      <c r="C650" s="9"/>
      <c r="D650" s="9"/>
      <c r="E650" s="9"/>
    </row>
    <row r="651" spans="1:5" ht="15.75" customHeight="1">
      <c r="A651" s="9"/>
      <c r="B651" s="9"/>
      <c r="C651" s="9"/>
      <c r="D651" s="9"/>
      <c r="E651" s="9"/>
    </row>
    <row r="652" spans="1:5" ht="15.75" customHeight="1">
      <c r="A652" s="9"/>
      <c r="B652" s="9"/>
      <c r="C652" s="9"/>
      <c r="D652" s="9"/>
      <c r="E652" s="9"/>
    </row>
    <row r="653" spans="1:5" ht="15.75" customHeight="1">
      <c r="A653" s="9"/>
      <c r="B653" s="9"/>
      <c r="C653" s="9"/>
      <c r="D653" s="9"/>
      <c r="E653" s="9"/>
    </row>
    <row r="654" spans="1:5" ht="15.75" customHeight="1">
      <c r="A654" s="9"/>
      <c r="B654" s="9"/>
      <c r="C654" s="9"/>
      <c r="D654" s="9"/>
      <c r="E654" s="9"/>
    </row>
    <row r="655" spans="1:5" ht="15.75" customHeight="1">
      <c r="A655" s="9"/>
      <c r="B655" s="9"/>
      <c r="C655" s="9"/>
      <c r="D655" s="9"/>
      <c r="E655" s="9"/>
    </row>
    <row r="656" spans="1:5" ht="15.75" customHeight="1">
      <c r="A656" s="9"/>
      <c r="B656" s="9"/>
      <c r="C656" s="9"/>
      <c r="D656" s="9"/>
      <c r="E656" s="9"/>
    </row>
    <row r="657" spans="1:5" ht="15.75" customHeight="1">
      <c r="A657" s="9"/>
      <c r="B657" s="9"/>
      <c r="C657" s="9"/>
      <c r="D657" s="9"/>
      <c r="E657" s="9"/>
    </row>
    <row r="658" spans="1:5" ht="15.75" customHeight="1">
      <c r="A658" s="9"/>
      <c r="B658" s="9"/>
      <c r="C658" s="9"/>
      <c r="D658" s="9"/>
      <c r="E658" s="9"/>
    </row>
    <row r="659" spans="1:5" ht="15.75" customHeight="1">
      <c r="A659" s="9"/>
      <c r="B659" s="9"/>
      <c r="C659" s="9"/>
      <c r="D659" s="9"/>
      <c r="E659" s="9"/>
    </row>
    <row r="660" spans="1:5" ht="15.75" customHeight="1">
      <c r="A660" s="9"/>
      <c r="B660" s="9"/>
      <c r="C660" s="9"/>
      <c r="D660" s="9"/>
      <c r="E660" s="9"/>
    </row>
    <row r="661" spans="1:5" ht="15.75" customHeight="1">
      <c r="A661" s="9"/>
      <c r="B661" s="9"/>
      <c r="C661" s="9"/>
      <c r="D661" s="9"/>
      <c r="E661" s="9"/>
    </row>
    <row r="662" spans="1:5" ht="15.75" customHeight="1">
      <c r="A662" s="9"/>
      <c r="B662" s="9"/>
      <c r="C662" s="9"/>
      <c r="D662" s="9"/>
      <c r="E662" s="9"/>
    </row>
    <row r="663" spans="1:5" ht="15.75" customHeight="1">
      <c r="A663" s="9"/>
      <c r="B663" s="9"/>
      <c r="C663" s="9"/>
      <c r="D663" s="9"/>
      <c r="E663" s="9"/>
    </row>
    <row r="664" spans="1:5" ht="15.75" customHeight="1">
      <c r="A664" s="9"/>
      <c r="B664" s="9"/>
      <c r="C664" s="9"/>
      <c r="D664" s="9"/>
      <c r="E664" s="9"/>
    </row>
    <row r="665" spans="1:5" ht="15.75" customHeight="1">
      <c r="A665" s="9"/>
      <c r="B665" s="9"/>
      <c r="C665" s="9"/>
      <c r="D665" s="9"/>
      <c r="E665" s="9"/>
    </row>
    <row r="666" spans="1:5" ht="15.75" customHeight="1">
      <c r="A666" s="9"/>
      <c r="B666" s="9"/>
      <c r="C666" s="9"/>
      <c r="D666" s="9"/>
      <c r="E666" s="9"/>
    </row>
    <row r="667" spans="1:5" ht="15.75" customHeight="1">
      <c r="A667" s="9"/>
      <c r="B667" s="9"/>
      <c r="C667" s="9"/>
      <c r="D667" s="9"/>
      <c r="E667" s="9"/>
    </row>
    <row r="668" spans="1:5" ht="15.75" customHeight="1">
      <c r="A668" s="9"/>
      <c r="B668" s="9"/>
      <c r="C668" s="9"/>
      <c r="D668" s="9"/>
      <c r="E668" s="9"/>
    </row>
    <row r="669" spans="1:5" ht="15.75" customHeight="1">
      <c r="A669" s="9"/>
      <c r="B669" s="9"/>
      <c r="C669" s="9"/>
      <c r="D669" s="9"/>
      <c r="E669" s="9"/>
    </row>
    <row r="670" spans="1:5" ht="15.75" customHeight="1">
      <c r="A670" s="9"/>
      <c r="B670" s="9"/>
      <c r="C670" s="9"/>
      <c r="D670" s="9"/>
      <c r="E670" s="9"/>
    </row>
    <row r="671" spans="1:5" ht="15.75" customHeight="1">
      <c r="A671" s="9"/>
      <c r="B671" s="9"/>
      <c r="C671" s="9"/>
      <c r="D671" s="9"/>
      <c r="E671" s="9"/>
    </row>
    <row r="672" spans="1:5" ht="15.75" customHeight="1">
      <c r="A672" s="9"/>
      <c r="B672" s="9"/>
      <c r="C672" s="9"/>
      <c r="D672" s="9"/>
      <c r="E672" s="9"/>
    </row>
    <row r="673" spans="1:5" ht="15.75" customHeight="1">
      <c r="A673" s="9"/>
      <c r="B673" s="9"/>
      <c r="C673" s="9"/>
      <c r="D673" s="9"/>
      <c r="E673" s="9"/>
    </row>
    <row r="674" spans="1:5" ht="15.75" customHeight="1">
      <c r="A674" s="9"/>
      <c r="B674" s="9"/>
      <c r="C674" s="9"/>
      <c r="D674" s="9"/>
      <c r="E674" s="9"/>
    </row>
    <row r="675" spans="1:5" ht="15.75" customHeight="1">
      <c r="A675" s="9"/>
      <c r="B675" s="9"/>
      <c r="C675" s="9"/>
      <c r="D675" s="9"/>
      <c r="E675" s="9"/>
    </row>
    <row r="676" spans="1:5" ht="15.75" customHeight="1">
      <c r="A676" s="9"/>
      <c r="B676" s="9"/>
      <c r="C676" s="9"/>
      <c r="D676" s="9"/>
      <c r="E676" s="9"/>
    </row>
    <row r="677" spans="1:5" ht="15.75" customHeight="1">
      <c r="A677" s="9"/>
      <c r="B677" s="9"/>
      <c r="C677" s="9"/>
      <c r="D677" s="9"/>
      <c r="E677" s="9"/>
    </row>
    <row r="678" spans="1:5" ht="15.75" customHeight="1">
      <c r="A678" s="9"/>
      <c r="B678" s="9"/>
      <c r="C678" s="9"/>
      <c r="D678" s="9"/>
      <c r="E678" s="9"/>
    </row>
    <row r="679" spans="1:5" ht="15.75" customHeight="1">
      <c r="A679" s="9"/>
      <c r="B679" s="9"/>
      <c r="C679" s="9"/>
      <c r="D679" s="9"/>
      <c r="E679" s="9"/>
    </row>
    <row r="680" spans="1:5" ht="15.75" customHeight="1">
      <c r="A680" s="9"/>
      <c r="B680" s="9"/>
      <c r="C680" s="9"/>
      <c r="D680" s="9"/>
      <c r="E680" s="9"/>
    </row>
    <row r="681" spans="1:5" ht="15.75" customHeight="1">
      <c r="A681" s="9"/>
      <c r="B681" s="9"/>
      <c r="C681" s="9"/>
      <c r="D681" s="9"/>
      <c r="E681" s="9"/>
    </row>
    <row r="682" spans="1:5" ht="15.75" customHeight="1">
      <c r="A682" s="9"/>
      <c r="B682" s="9"/>
      <c r="C682" s="9"/>
      <c r="D682" s="9"/>
      <c r="E682" s="9"/>
    </row>
    <row r="683" spans="1:5" ht="15.75" customHeight="1">
      <c r="A683" s="9"/>
      <c r="B683" s="9"/>
      <c r="C683" s="9"/>
      <c r="D683" s="9"/>
      <c r="E683" s="9"/>
    </row>
    <row r="684" spans="1:5" ht="15.75" customHeight="1">
      <c r="A684" s="9"/>
      <c r="B684" s="9"/>
      <c r="C684" s="9"/>
      <c r="D684" s="9"/>
      <c r="E684" s="9"/>
    </row>
    <row r="685" spans="1:5" ht="15.75" customHeight="1">
      <c r="A685" s="9"/>
      <c r="B685" s="9"/>
      <c r="C685" s="9"/>
      <c r="D685" s="9"/>
      <c r="E685" s="9"/>
    </row>
    <row r="686" spans="1:5" ht="15.75" customHeight="1">
      <c r="A686" s="9"/>
      <c r="B686" s="9"/>
      <c r="C686" s="9"/>
      <c r="D686" s="9"/>
      <c r="E686" s="9"/>
    </row>
    <row r="687" spans="1:5" ht="15.75" customHeight="1">
      <c r="A687" s="9"/>
      <c r="B687" s="9"/>
      <c r="C687" s="9"/>
      <c r="D687" s="9"/>
      <c r="E687" s="9"/>
    </row>
    <row r="688" spans="1:5" ht="15.75" customHeight="1">
      <c r="A688" s="9"/>
      <c r="B688" s="9"/>
      <c r="C688" s="9"/>
      <c r="D688" s="9"/>
      <c r="E688" s="9"/>
    </row>
    <row r="689" spans="1:5" ht="15.75" customHeight="1">
      <c r="A689" s="9"/>
      <c r="B689" s="9"/>
      <c r="C689" s="9"/>
      <c r="D689" s="9"/>
      <c r="E689" s="9"/>
    </row>
    <row r="690" spans="1:5" ht="15.75" customHeight="1">
      <c r="A690" s="9"/>
      <c r="B690" s="9"/>
      <c r="C690" s="9"/>
      <c r="D690" s="9"/>
      <c r="E690" s="9"/>
    </row>
    <row r="691" spans="1:5" ht="15.75" customHeight="1">
      <c r="A691" s="9"/>
      <c r="B691" s="9"/>
      <c r="C691" s="9"/>
      <c r="D691" s="9"/>
      <c r="E691" s="9"/>
    </row>
    <row r="692" spans="1:5" ht="15.75" customHeight="1">
      <c r="A692" s="9"/>
      <c r="B692" s="9"/>
      <c r="C692" s="9"/>
      <c r="D692" s="9"/>
      <c r="E692" s="9"/>
    </row>
    <row r="693" spans="1:5" ht="15.75" customHeight="1">
      <c r="A693" s="9"/>
      <c r="B693" s="9"/>
      <c r="C693" s="9"/>
      <c r="D693" s="9"/>
      <c r="E693" s="9"/>
    </row>
    <row r="694" spans="1:5" ht="15.75" customHeight="1">
      <c r="A694" s="9"/>
      <c r="B694" s="9"/>
      <c r="C694" s="9"/>
      <c r="D694" s="9"/>
      <c r="E694" s="9"/>
    </row>
    <row r="695" spans="1:5" ht="15.75" customHeight="1">
      <c r="A695" s="9"/>
      <c r="B695" s="9"/>
      <c r="C695" s="9"/>
      <c r="D695" s="9"/>
      <c r="E695" s="9"/>
    </row>
    <row r="696" spans="1:5" ht="15.75" customHeight="1">
      <c r="A696" s="9"/>
      <c r="B696" s="9"/>
      <c r="C696" s="9"/>
      <c r="D696" s="9"/>
      <c r="E696" s="9"/>
    </row>
    <row r="697" spans="1:5" ht="15.75" customHeight="1">
      <c r="A697" s="9"/>
      <c r="B697" s="9"/>
      <c r="C697" s="9"/>
      <c r="D697" s="9"/>
      <c r="E697" s="9"/>
    </row>
    <row r="698" spans="1:5" ht="15.75" customHeight="1">
      <c r="A698" s="9"/>
      <c r="B698" s="9"/>
      <c r="C698" s="9"/>
      <c r="D698" s="9"/>
      <c r="E698" s="9"/>
    </row>
    <row r="699" spans="1:5" ht="15.75" customHeight="1">
      <c r="A699" s="9"/>
      <c r="B699" s="9"/>
      <c r="C699" s="9"/>
      <c r="D699" s="9"/>
      <c r="E699" s="9"/>
    </row>
    <row r="700" spans="1:5" ht="15.75" customHeight="1">
      <c r="A700" s="9"/>
      <c r="B700" s="9"/>
      <c r="C700" s="9"/>
      <c r="D700" s="9"/>
      <c r="E700" s="9"/>
    </row>
    <row r="701" spans="1:5" ht="15.75" customHeight="1">
      <c r="A701" s="9"/>
      <c r="B701" s="9"/>
      <c r="C701" s="9"/>
      <c r="D701" s="9"/>
      <c r="E701" s="9"/>
    </row>
    <row r="702" spans="1:5" ht="15.75" customHeight="1">
      <c r="A702" s="9"/>
      <c r="B702" s="9"/>
      <c r="C702" s="9"/>
      <c r="D702" s="9"/>
      <c r="E702" s="9"/>
    </row>
    <row r="703" spans="1:5" ht="15.75" customHeight="1">
      <c r="A703" s="9"/>
      <c r="B703" s="9"/>
      <c r="C703" s="9"/>
      <c r="D703" s="9"/>
      <c r="E703" s="9"/>
    </row>
    <row r="704" spans="1:5" ht="15.75" customHeight="1">
      <c r="A704" s="9"/>
      <c r="B704" s="9"/>
      <c r="C704" s="9"/>
      <c r="D704" s="9"/>
      <c r="E704" s="9"/>
    </row>
    <row r="705" spans="1:5" ht="15.75" customHeight="1">
      <c r="A705" s="9"/>
      <c r="B705" s="9"/>
      <c r="C705" s="9"/>
      <c r="D705" s="9"/>
      <c r="E705" s="9"/>
    </row>
    <row r="706" spans="1:5" ht="15.75" customHeight="1">
      <c r="A706" s="9"/>
      <c r="B706" s="9"/>
      <c r="C706" s="9"/>
      <c r="D706" s="9"/>
      <c r="E706" s="9"/>
    </row>
    <row r="707" spans="1:5" ht="15.75" customHeight="1">
      <c r="A707" s="9"/>
      <c r="B707" s="9"/>
      <c r="C707" s="9"/>
      <c r="D707" s="9"/>
      <c r="E707" s="9"/>
    </row>
    <row r="708" spans="1:5" ht="15.75" customHeight="1">
      <c r="A708" s="9"/>
      <c r="B708" s="9"/>
      <c r="C708" s="9"/>
      <c r="D708" s="9"/>
      <c r="E708" s="9"/>
    </row>
    <row r="709" spans="1:5" ht="15.75" customHeight="1">
      <c r="A709" s="9"/>
      <c r="B709" s="9"/>
      <c r="C709" s="9"/>
      <c r="D709" s="9"/>
      <c r="E709" s="9"/>
    </row>
    <row r="710" spans="1:5" ht="15.75" customHeight="1">
      <c r="A710" s="9"/>
      <c r="B710" s="9"/>
      <c r="C710" s="9"/>
      <c r="D710" s="9"/>
      <c r="E710" s="9"/>
    </row>
    <row r="711" spans="1:5" ht="15.75" customHeight="1">
      <c r="A711" s="9"/>
      <c r="B711" s="9"/>
      <c r="C711" s="9"/>
      <c r="D711" s="9"/>
      <c r="E711" s="9"/>
    </row>
    <row r="712" spans="1:5" ht="15.75" customHeight="1">
      <c r="A712" s="9"/>
      <c r="B712" s="9"/>
      <c r="C712" s="9"/>
      <c r="D712" s="9"/>
      <c r="E712" s="9"/>
    </row>
    <row r="713" spans="1:5" ht="15.75" customHeight="1">
      <c r="A713" s="9"/>
      <c r="B713" s="9"/>
      <c r="C713" s="9"/>
      <c r="D713" s="9"/>
      <c r="E713" s="9"/>
    </row>
    <row r="714" spans="1:5" ht="15.75" customHeight="1">
      <c r="A714" s="9"/>
      <c r="B714" s="9"/>
      <c r="C714" s="9"/>
      <c r="D714" s="9"/>
      <c r="E714" s="9"/>
    </row>
    <row r="715" spans="1:5" ht="15.75" customHeight="1">
      <c r="A715" s="9"/>
      <c r="B715" s="9"/>
      <c r="C715" s="9"/>
      <c r="D715" s="9"/>
      <c r="E715" s="9"/>
    </row>
    <row r="716" spans="1:5" ht="15.75" customHeight="1">
      <c r="A716" s="9"/>
      <c r="B716" s="9"/>
      <c r="C716" s="9"/>
      <c r="D716" s="9"/>
      <c r="E716" s="9"/>
    </row>
    <row r="717" spans="1:5" ht="15.75" customHeight="1">
      <c r="A717" s="9"/>
      <c r="B717" s="9"/>
      <c r="C717" s="9"/>
      <c r="D717" s="9"/>
      <c r="E717" s="9"/>
    </row>
    <row r="718" spans="1:5" ht="15.75" customHeight="1">
      <c r="A718" s="9"/>
      <c r="B718" s="9"/>
      <c r="C718" s="9"/>
      <c r="D718" s="9"/>
      <c r="E718" s="9"/>
    </row>
    <row r="719" spans="1:5" ht="15.75" customHeight="1">
      <c r="A719" s="9"/>
      <c r="B719" s="9"/>
      <c r="C719" s="9"/>
      <c r="D719" s="9"/>
      <c r="E719" s="9"/>
    </row>
    <row r="720" spans="1:5" ht="15.75" customHeight="1">
      <c r="A720" s="9"/>
      <c r="B720" s="9"/>
      <c r="C720" s="9"/>
      <c r="D720" s="9"/>
      <c r="E720" s="9"/>
    </row>
    <row r="721" spans="1:5" ht="15.75" customHeight="1">
      <c r="A721" s="9"/>
      <c r="B721" s="9"/>
      <c r="C721" s="9"/>
      <c r="D721" s="9"/>
      <c r="E721" s="9"/>
    </row>
    <row r="722" spans="1:5" ht="15.75" customHeight="1">
      <c r="A722" s="9"/>
      <c r="B722" s="9"/>
      <c r="C722" s="9"/>
      <c r="D722" s="9"/>
      <c r="E722" s="9"/>
    </row>
    <row r="723" spans="1:5" ht="15.75" customHeight="1">
      <c r="A723" s="9"/>
      <c r="B723" s="9"/>
      <c r="C723" s="9"/>
      <c r="D723" s="9"/>
      <c r="E723" s="9"/>
    </row>
    <row r="724" spans="1:5" ht="15.75" customHeight="1">
      <c r="A724" s="9"/>
      <c r="B724" s="9"/>
      <c r="C724" s="9"/>
      <c r="D724" s="9"/>
      <c r="E724" s="9"/>
    </row>
    <row r="725" spans="1:5" ht="15.75" customHeight="1">
      <c r="A725" s="9"/>
      <c r="B725" s="9"/>
      <c r="C725" s="9"/>
      <c r="D725" s="9"/>
      <c r="E725" s="9"/>
    </row>
    <row r="726" spans="1:5" ht="15.75" customHeight="1">
      <c r="A726" s="9"/>
      <c r="B726" s="9"/>
      <c r="C726" s="9"/>
      <c r="D726" s="9"/>
      <c r="E726" s="9"/>
    </row>
    <row r="727" spans="1:5" ht="15.75" customHeight="1">
      <c r="A727" s="9"/>
      <c r="B727" s="9"/>
      <c r="C727" s="9"/>
      <c r="D727" s="9"/>
      <c r="E727" s="9"/>
    </row>
    <row r="728" spans="1:5" ht="15.75" customHeight="1">
      <c r="A728" s="9"/>
      <c r="B728" s="9"/>
      <c r="C728" s="9"/>
      <c r="D728" s="9"/>
      <c r="E728" s="9"/>
    </row>
    <row r="729" spans="1:5" ht="15.75" customHeight="1">
      <c r="A729" s="9"/>
      <c r="B729" s="9"/>
      <c r="C729" s="9"/>
      <c r="D729" s="9"/>
      <c r="E729" s="9"/>
    </row>
    <row r="730" spans="1:5" ht="15.75" customHeight="1">
      <c r="A730" s="9"/>
      <c r="B730" s="9"/>
      <c r="C730" s="9"/>
      <c r="D730" s="9"/>
      <c r="E730" s="9"/>
    </row>
    <row r="731" spans="1:5" ht="15.75" customHeight="1">
      <c r="A731" s="9"/>
      <c r="B731" s="9"/>
      <c r="C731" s="9"/>
      <c r="D731" s="9"/>
      <c r="E731" s="9"/>
    </row>
    <row r="732" spans="1:5" ht="15.75" customHeight="1">
      <c r="A732" s="9"/>
      <c r="B732" s="9"/>
      <c r="C732" s="9"/>
      <c r="D732" s="9"/>
      <c r="E732" s="9"/>
    </row>
    <row r="733" spans="1:5" ht="15.75" customHeight="1">
      <c r="A733" s="9"/>
      <c r="B733" s="9"/>
      <c r="C733" s="9"/>
      <c r="D733" s="9"/>
      <c r="E733" s="9"/>
    </row>
    <row r="734" spans="1:5" ht="15.75" customHeight="1">
      <c r="A734" s="9"/>
      <c r="B734" s="9"/>
      <c r="C734" s="9"/>
      <c r="D734" s="9"/>
      <c r="E734" s="9"/>
    </row>
    <row r="735" spans="1:5" ht="15.75" customHeight="1">
      <c r="A735" s="9"/>
      <c r="B735" s="9"/>
      <c r="C735" s="9"/>
      <c r="D735" s="9"/>
      <c r="E735" s="9"/>
    </row>
    <row r="736" spans="1:5" ht="15.75" customHeight="1">
      <c r="A736" s="9"/>
      <c r="B736" s="9"/>
      <c r="C736" s="9"/>
      <c r="D736" s="9"/>
      <c r="E736" s="9"/>
    </row>
    <row r="737" spans="1:5" ht="15.75" customHeight="1">
      <c r="A737" s="9"/>
      <c r="B737" s="9"/>
      <c r="C737" s="9"/>
      <c r="D737" s="9"/>
      <c r="E737" s="9"/>
    </row>
    <row r="738" spans="1:5" ht="15.75" customHeight="1">
      <c r="A738" s="9"/>
      <c r="B738" s="9"/>
      <c r="C738" s="9"/>
      <c r="D738" s="9"/>
      <c r="E738" s="9"/>
    </row>
    <row r="739" spans="1:5" ht="15.75" customHeight="1">
      <c r="A739" s="9"/>
      <c r="B739" s="9"/>
      <c r="C739" s="9"/>
      <c r="D739" s="9"/>
      <c r="E739" s="9"/>
    </row>
    <row r="740" spans="1:5" ht="15.75" customHeight="1">
      <c r="A740" s="9"/>
      <c r="B740" s="9"/>
      <c r="C740" s="9"/>
      <c r="D740" s="9"/>
      <c r="E740" s="9"/>
    </row>
    <row r="741" spans="1:5" ht="15.75" customHeight="1">
      <c r="A741" s="9"/>
      <c r="B741" s="9"/>
      <c r="C741" s="9"/>
      <c r="D741" s="9"/>
      <c r="E741" s="9"/>
    </row>
    <row r="742" spans="1:5" ht="15.75" customHeight="1">
      <c r="A742" s="9"/>
      <c r="B742" s="9"/>
      <c r="C742" s="9"/>
      <c r="D742" s="9"/>
      <c r="E742" s="9"/>
    </row>
    <row r="743" spans="1:5" ht="15.75" customHeight="1">
      <c r="A743" s="9"/>
      <c r="B743" s="9"/>
      <c r="C743" s="9"/>
      <c r="D743" s="9"/>
      <c r="E743" s="9"/>
    </row>
    <row r="744" spans="1:5" ht="15.75" customHeight="1">
      <c r="A744" s="9"/>
      <c r="B744" s="9"/>
      <c r="C744" s="9"/>
      <c r="D744" s="9"/>
      <c r="E744" s="9"/>
    </row>
    <row r="745" spans="1:5" ht="15.75" customHeight="1">
      <c r="A745" s="9"/>
      <c r="B745" s="9"/>
      <c r="C745" s="9"/>
      <c r="D745" s="9"/>
      <c r="E745" s="9"/>
    </row>
    <row r="746" spans="1:5" ht="15.75" customHeight="1">
      <c r="A746" s="9"/>
      <c r="B746" s="9"/>
      <c r="C746" s="9"/>
      <c r="D746" s="9"/>
      <c r="E746" s="9"/>
    </row>
    <row r="747" spans="1:5" ht="15.75" customHeight="1">
      <c r="A747" s="9"/>
      <c r="B747" s="9"/>
      <c r="C747" s="9"/>
      <c r="D747" s="9"/>
      <c r="E747" s="9"/>
    </row>
    <row r="748" spans="1:5" ht="15.75" customHeight="1">
      <c r="A748" s="9"/>
      <c r="B748" s="9"/>
      <c r="C748" s="9"/>
      <c r="D748" s="9"/>
      <c r="E748" s="9"/>
    </row>
    <row r="749" spans="1:5" ht="15.75" customHeight="1">
      <c r="A749" s="9"/>
      <c r="B749" s="9"/>
      <c r="C749" s="9"/>
      <c r="D749" s="9"/>
      <c r="E749" s="9"/>
    </row>
    <row r="750" spans="1:5" ht="15.75" customHeight="1">
      <c r="A750" s="9"/>
      <c r="B750" s="9"/>
      <c r="C750" s="9"/>
      <c r="D750" s="9"/>
      <c r="E750" s="9"/>
    </row>
    <row r="751" spans="1:5" ht="15.75" customHeight="1">
      <c r="A751" s="9"/>
      <c r="B751" s="9"/>
      <c r="C751" s="9"/>
      <c r="D751" s="9"/>
      <c r="E751" s="9"/>
    </row>
    <row r="752" spans="1:5" ht="15.75" customHeight="1">
      <c r="A752" s="9"/>
      <c r="B752" s="9"/>
      <c r="C752" s="9"/>
      <c r="D752" s="9"/>
      <c r="E752" s="9"/>
    </row>
    <row r="753" spans="1:5" ht="15.75" customHeight="1">
      <c r="A753" s="9"/>
      <c r="B753" s="9"/>
      <c r="C753" s="9"/>
      <c r="D753" s="9"/>
      <c r="E753" s="9"/>
    </row>
    <row r="754" spans="1:5" ht="15.75" customHeight="1">
      <c r="A754" s="9"/>
      <c r="B754" s="9"/>
      <c r="C754" s="9"/>
      <c r="D754" s="9"/>
      <c r="E754" s="9"/>
    </row>
    <row r="755" spans="1:5" ht="15.75" customHeight="1">
      <c r="A755" s="9"/>
      <c r="B755" s="9"/>
      <c r="C755" s="9"/>
      <c r="D755" s="9"/>
      <c r="E755" s="9"/>
    </row>
    <row r="756" spans="1:5" ht="15.75" customHeight="1">
      <c r="A756" s="9"/>
      <c r="B756" s="9"/>
      <c r="C756" s="9"/>
      <c r="D756" s="9"/>
      <c r="E756" s="9"/>
    </row>
    <row r="757" spans="1:5" ht="15.75" customHeight="1">
      <c r="A757" s="9"/>
      <c r="B757" s="9"/>
      <c r="C757" s="9"/>
      <c r="D757" s="9"/>
      <c r="E757" s="9"/>
    </row>
    <row r="758" spans="1:5" ht="15.75" customHeight="1">
      <c r="A758" s="9"/>
      <c r="B758" s="9"/>
      <c r="C758" s="9"/>
      <c r="D758" s="9"/>
      <c r="E758" s="9"/>
    </row>
    <row r="759" spans="1:5" ht="15.75" customHeight="1">
      <c r="A759" s="9"/>
      <c r="B759" s="9"/>
      <c r="C759" s="9"/>
      <c r="D759" s="9"/>
      <c r="E759" s="9"/>
    </row>
    <row r="760" spans="1:5" ht="15.75" customHeight="1">
      <c r="A760" s="9"/>
      <c r="B760" s="9"/>
      <c r="C760" s="9"/>
      <c r="D760" s="9"/>
      <c r="E760" s="9"/>
    </row>
    <row r="761" spans="1:5" ht="15.75" customHeight="1">
      <c r="A761" s="9"/>
      <c r="B761" s="9"/>
      <c r="C761" s="9"/>
      <c r="D761" s="9"/>
      <c r="E761" s="9"/>
    </row>
    <row r="762" spans="1:5" ht="15.75" customHeight="1">
      <c r="A762" s="9"/>
      <c r="B762" s="9"/>
      <c r="C762" s="9"/>
      <c r="D762" s="9"/>
      <c r="E762" s="9"/>
    </row>
    <row r="763" spans="1:5" ht="15.75" customHeight="1">
      <c r="A763" s="9"/>
      <c r="B763" s="9"/>
      <c r="C763" s="9"/>
      <c r="D763" s="9"/>
      <c r="E763" s="9"/>
    </row>
    <row r="764" spans="1:5" ht="15.75" customHeight="1">
      <c r="A764" s="9"/>
      <c r="B764" s="9"/>
      <c r="C764" s="9"/>
      <c r="D764" s="9"/>
      <c r="E764" s="9"/>
    </row>
    <row r="765" spans="1:5" ht="15.75" customHeight="1">
      <c r="A765" s="9"/>
      <c r="B765" s="9"/>
      <c r="C765" s="9"/>
      <c r="D765" s="9"/>
      <c r="E765" s="9"/>
    </row>
    <row r="766" spans="1:5" ht="15.75" customHeight="1">
      <c r="A766" s="9"/>
      <c r="B766" s="9"/>
      <c r="C766" s="9"/>
      <c r="D766" s="9"/>
      <c r="E766" s="9"/>
    </row>
    <row r="767" spans="1:5" ht="15.75" customHeight="1">
      <c r="A767" s="9"/>
      <c r="B767" s="9"/>
      <c r="C767" s="9"/>
      <c r="D767" s="9"/>
      <c r="E767" s="9"/>
    </row>
    <row r="768" spans="1:5" ht="15.75" customHeight="1">
      <c r="A768" s="9"/>
      <c r="B768" s="9"/>
      <c r="C768" s="9"/>
      <c r="D768" s="9"/>
      <c r="E768" s="9"/>
    </row>
    <row r="769" spans="1:5" ht="15.75" customHeight="1">
      <c r="A769" s="9"/>
      <c r="B769" s="9"/>
      <c r="C769" s="9"/>
      <c r="D769" s="9"/>
      <c r="E769" s="9"/>
    </row>
    <row r="770" spans="1:5" ht="15.75" customHeight="1">
      <c r="A770" s="9"/>
      <c r="B770" s="9"/>
      <c r="C770" s="9"/>
      <c r="D770" s="9"/>
      <c r="E770" s="9"/>
    </row>
    <row r="771" spans="1:5" ht="15.75" customHeight="1">
      <c r="A771" s="9"/>
      <c r="B771" s="9"/>
      <c r="C771" s="9"/>
      <c r="D771" s="9"/>
      <c r="E771" s="9"/>
    </row>
    <row r="772" spans="1:5" ht="15.75" customHeight="1">
      <c r="A772" s="9"/>
      <c r="B772" s="9"/>
      <c r="C772" s="9"/>
      <c r="D772" s="9"/>
      <c r="E772" s="9"/>
    </row>
    <row r="773" spans="1:5" ht="15.75" customHeight="1">
      <c r="A773" s="9"/>
      <c r="B773" s="9"/>
      <c r="C773" s="9"/>
      <c r="D773" s="9"/>
      <c r="E773" s="9"/>
    </row>
    <row r="774" spans="1:5" ht="15.75" customHeight="1">
      <c r="A774" s="9"/>
      <c r="B774" s="9"/>
      <c r="C774" s="9"/>
      <c r="D774" s="9"/>
      <c r="E774" s="9"/>
    </row>
    <row r="775" spans="1:5" ht="15.75" customHeight="1">
      <c r="A775" s="9"/>
      <c r="B775" s="9"/>
      <c r="C775" s="9"/>
      <c r="D775" s="9"/>
      <c r="E775" s="9"/>
    </row>
    <row r="776" spans="1:5" ht="15.75" customHeight="1">
      <c r="A776" s="9"/>
      <c r="B776" s="9"/>
      <c r="C776" s="9"/>
      <c r="D776" s="9"/>
      <c r="E776" s="9"/>
    </row>
    <row r="777" spans="1:5" ht="15.75" customHeight="1">
      <c r="A777" s="9"/>
      <c r="B777" s="9"/>
      <c r="C777" s="9"/>
      <c r="D777" s="9"/>
      <c r="E777" s="9"/>
    </row>
    <row r="778" spans="1:5" ht="15.75" customHeight="1">
      <c r="A778" s="9"/>
      <c r="B778" s="9"/>
      <c r="C778" s="9"/>
      <c r="D778" s="9"/>
      <c r="E778" s="9"/>
    </row>
    <row r="779" spans="1:5" ht="15.75" customHeight="1">
      <c r="A779" s="9"/>
      <c r="B779" s="9"/>
      <c r="C779" s="9"/>
      <c r="D779" s="9"/>
      <c r="E779" s="9"/>
    </row>
    <row r="780" spans="1:5" ht="15.75" customHeight="1">
      <c r="A780" s="9"/>
      <c r="B780" s="9"/>
      <c r="C780" s="9"/>
      <c r="D780" s="9"/>
      <c r="E780" s="9"/>
    </row>
    <row r="781" spans="1:5" ht="15.75" customHeight="1">
      <c r="A781" s="9"/>
      <c r="B781" s="9"/>
      <c r="C781" s="9"/>
      <c r="D781" s="9"/>
      <c r="E781" s="9"/>
    </row>
    <row r="782" spans="1:5" ht="15.75" customHeight="1">
      <c r="A782" s="9"/>
      <c r="B782" s="9"/>
      <c r="C782" s="9"/>
      <c r="D782" s="9"/>
      <c r="E782" s="9"/>
    </row>
    <row r="783" spans="1:5" ht="15.75" customHeight="1">
      <c r="A783" s="9"/>
      <c r="B783" s="9"/>
      <c r="C783" s="9"/>
      <c r="D783" s="9"/>
      <c r="E783" s="9"/>
    </row>
    <row r="784" spans="1:5" ht="15.75" customHeight="1">
      <c r="A784" s="9"/>
      <c r="B784" s="9"/>
      <c r="C784" s="9"/>
      <c r="D784" s="9"/>
      <c r="E784" s="9"/>
    </row>
    <row r="785" spans="1:5" ht="15.75" customHeight="1">
      <c r="A785" s="9"/>
      <c r="B785" s="9"/>
      <c r="C785" s="9"/>
      <c r="D785" s="9"/>
      <c r="E785" s="9"/>
    </row>
    <row r="786" spans="1:5" ht="15.75" customHeight="1">
      <c r="A786" s="9"/>
      <c r="B786" s="9"/>
      <c r="C786" s="9"/>
      <c r="D786" s="9"/>
      <c r="E786" s="9"/>
    </row>
    <row r="787" spans="1:5" ht="15.75" customHeight="1">
      <c r="A787" s="9"/>
      <c r="B787" s="9"/>
      <c r="C787" s="9"/>
      <c r="D787" s="9"/>
      <c r="E787" s="9"/>
    </row>
    <row r="788" spans="1:5" ht="15.75" customHeight="1">
      <c r="A788" s="9"/>
      <c r="B788" s="9"/>
      <c r="C788" s="9"/>
      <c r="D788" s="9"/>
      <c r="E788" s="9"/>
    </row>
    <row r="789" spans="1:5" ht="15.75" customHeight="1">
      <c r="A789" s="9"/>
      <c r="B789" s="9"/>
      <c r="C789" s="9"/>
      <c r="D789" s="9"/>
      <c r="E789" s="9"/>
    </row>
    <row r="790" spans="1:5" ht="15.75" customHeight="1">
      <c r="A790" s="9"/>
      <c r="B790" s="9"/>
      <c r="C790" s="9"/>
      <c r="D790" s="9"/>
      <c r="E790" s="9"/>
    </row>
    <row r="791" spans="1:5" ht="15.75" customHeight="1">
      <c r="A791" s="9"/>
      <c r="B791" s="9"/>
      <c r="C791" s="9"/>
      <c r="D791" s="9"/>
      <c r="E791" s="9"/>
    </row>
    <row r="792" spans="1:5" ht="15.75" customHeight="1">
      <c r="A792" s="9"/>
      <c r="B792" s="9"/>
      <c r="C792" s="9"/>
      <c r="D792" s="9"/>
      <c r="E792" s="9"/>
    </row>
    <row r="793" spans="1:5" ht="15.75" customHeight="1">
      <c r="A793" s="9"/>
      <c r="B793" s="9"/>
      <c r="C793" s="9"/>
      <c r="D793" s="9"/>
      <c r="E793" s="9"/>
    </row>
    <row r="794" spans="1:5" ht="15.75" customHeight="1">
      <c r="A794" s="9"/>
      <c r="B794" s="9"/>
      <c r="C794" s="9"/>
      <c r="D794" s="9"/>
      <c r="E794" s="9"/>
    </row>
    <row r="795" spans="1:5" ht="15.75" customHeight="1">
      <c r="A795" s="9"/>
      <c r="B795" s="9"/>
      <c r="C795" s="9"/>
      <c r="D795" s="9"/>
      <c r="E795" s="9"/>
    </row>
    <row r="796" spans="1:5" ht="15.75" customHeight="1">
      <c r="A796" s="9"/>
      <c r="B796" s="9"/>
      <c r="C796" s="9"/>
      <c r="D796" s="9"/>
      <c r="E796" s="9"/>
    </row>
    <row r="797" spans="1:5" ht="15.75" customHeight="1">
      <c r="A797" s="9"/>
      <c r="B797" s="9"/>
      <c r="C797" s="9"/>
      <c r="D797" s="9"/>
      <c r="E797" s="9"/>
    </row>
    <row r="798" spans="1:5" ht="15.75" customHeight="1">
      <c r="A798" s="9"/>
      <c r="B798" s="9"/>
      <c r="C798" s="9"/>
      <c r="D798" s="9"/>
      <c r="E798" s="9"/>
    </row>
    <row r="799" spans="1:5" ht="15.75" customHeight="1">
      <c r="A799" s="9"/>
      <c r="B799" s="9"/>
      <c r="C799" s="9"/>
      <c r="D799" s="9"/>
      <c r="E799" s="9"/>
    </row>
    <row r="800" spans="1:5" ht="15.75" customHeight="1">
      <c r="A800" s="9"/>
      <c r="B800" s="9"/>
      <c r="C800" s="9"/>
      <c r="D800" s="9"/>
      <c r="E800" s="9"/>
    </row>
    <row r="801" spans="1:5" ht="15.75" customHeight="1">
      <c r="A801" s="9"/>
      <c r="B801" s="9"/>
      <c r="C801" s="9"/>
      <c r="D801" s="9"/>
      <c r="E801" s="9"/>
    </row>
    <row r="802" spans="1:5" ht="15.75" customHeight="1">
      <c r="A802" s="9"/>
      <c r="B802" s="9"/>
      <c r="C802" s="9"/>
      <c r="D802" s="9"/>
      <c r="E802" s="9"/>
    </row>
    <row r="803" spans="1:5" ht="15.75" customHeight="1">
      <c r="A803" s="9"/>
      <c r="B803" s="9"/>
      <c r="C803" s="9"/>
      <c r="D803" s="9"/>
      <c r="E803" s="9"/>
    </row>
    <row r="804" spans="1:5" ht="15.75" customHeight="1">
      <c r="A804" s="9"/>
      <c r="B804" s="9"/>
      <c r="C804" s="9"/>
      <c r="D804" s="9"/>
      <c r="E804" s="9"/>
    </row>
    <row r="805" spans="1:5" ht="15.75" customHeight="1">
      <c r="A805" s="9"/>
      <c r="B805" s="9"/>
      <c r="C805" s="9"/>
      <c r="D805" s="9"/>
      <c r="E805" s="9"/>
    </row>
    <row r="806" spans="1:5" ht="15.75" customHeight="1">
      <c r="A806" s="9"/>
      <c r="B806" s="9"/>
      <c r="C806" s="9"/>
      <c r="D806" s="9"/>
      <c r="E806" s="9"/>
    </row>
    <row r="807" spans="1:5" ht="15.75" customHeight="1">
      <c r="A807" s="9"/>
      <c r="B807" s="9"/>
      <c r="C807" s="9"/>
      <c r="D807" s="9"/>
      <c r="E807" s="9"/>
    </row>
    <row r="808" spans="1:5" ht="15.75" customHeight="1">
      <c r="A808" s="9"/>
      <c r="B808" s="9"/>
      <c r="C808" s="9"/>
      <c r="D808" s="9"/>
      <c r="E808" s="9"/>
    </row>
    <row r="809" spans="1:5" ht="15.75" customHeight="1">
      <c r="A809" s="9"/>
      <c r="B809" s="9"/>
      <c r="C809" s="9"/>
      <c r="D809" s="9"/>
      <c r="E809" s="9"/>
    </row>
    <row r="810" spans="1:5" ht="15.75" customHeight="1">
      <c r="A810" s="9"/>
      <c r="B810" s="9"/>
      <c r="C810" s="9"/>
      <c r="D810" s="9"/>
      <c r="E810" s="9"/>
    </row>
    <row r="811" spans="1:5" ht="15.75" customHeight="1">
      <c r="A811" s="9"/>
      <c r="B811" s="9"/>
      <c r="C811" s="9"/>
      <c r="D811" s="9"/>
      <c r="E811" s="9"/>
    </row>
    <row r="812" spans="1:5" ht="15.75" customHeight="1">
      <c r="A812" s="9"/>
      <c r="B812" s="9"/>
      <c r="C812" s="9"/>
      <c r="D812" s="9"/>
      <c r="E812" s="9"/>
    </row>
    <row r="813" spans="1:5" ht="15.75" customHeight="1">
      <c r="A813" s="9"/>
      <c r="B813" s="9"/>
      <c r="C813" s="9"/>
      <c r="D813" s="9"/>
      <c r="E813" s="9"/>
    </row>
    <row r="814" spans="1:5" ht="15.75" customHeight="1">
      <c r="A814" s="9"/>
      <c r="B814" s="9"/>
      <c r="C814" s="9"/>
      <c r="D814" s="9"/>
      <c r="E814" s="9"/>
    </row>
    <row r="815" spans="1:5" ht="15.75" customHeight="1">
      <c r="A815" s="9"/>
      <c r="B815" s="9"/>
      <c r="C815" s="9"/>
      <c r="D815" s="9"/>
      <c r="E815" s="9"/>
    </row>
    <row r="816" spans="1:5" ht="15.75" customHeight="1">
      <c r="A816" s="9"/>
      <c r="B816" s="9"/>
      <c r="C816" s="9"/>
      <c r="D816" s="9"/>
      <c r="E816" s="9"/>
    </row>
    <row r="817" spans="1:5" ht="15.75" customHeight="1">
      <c r="A817" s="9"/>
      <c r="B817" s="9"/>
      <c r="C817" s="9"/>
      <c r="D817" s="9"/>
      <c r="E817" s="9"/>
    </row>
    <row r="818" spans="1:5" ht="15.75" customHeight="1">
      <c r="A818" s="9"/>
      <c r="B818" s="9"/>
      <c r="C818" s="9"/>
      <c r="D818" s="9"/>
      <c r="E818" s="9"/>
    </row>
    <row r="819" spans="1:5" ht="15.75" customHeight="1">
      <c r="A819" s="9"/>
      <c r="B819" s="9"/>
      <c r="C819" s="9"/>
      <c r="D819" s="9"/>
      <c r="E819" s="9"/>
    </row>
    <row r="820" spans="1:5" ht="15.75" customHeight="1">
      <c r="A820" s="9"/>
      <c r="B820" s="9"/>
      <c r="C820" s="9"/>
      <c r="D820" s="9"/>
      <c r="E820" s="9"/>
    </row>
    <row r="821" spans="1:5" ht="15.75" customHeight="1">
      <c r="A821" s="9"/>
      <c r="B821" s="9"/>
      <c r="C821" s="9"/>
      <c r="D821" s="9"/>
      <c r="E821" s="9"/>
    </row>
    <row r="822" spans="1:5" ht="15.75" customHeight="1">
      <c r="A822" s="9"/>
      <c r="B822" s="9"/>
      <c r="C822" s="9"/>
      <c r="D822" s="9"/>
      <c r="E822" s="9"/>
    </row>
    <row r="823" spans="1:5" ht="15.75" customHeight="1">
      <c r="A823" s="9"/>
      <c r="B823" s="9"/>
      <c r="C823" s="9"/>
      <c r="D823" s="9"/>
      <c r="E823" s="9"/>
    </row>
    <row r="824" spans="1:5" ht="15.75" customHeight="1">
      <c r="A824" s="9"/>
      <c r="B824" s="9"/>
      <c r="C824" s="9"/>
      <c r="D824" s="9"/>
      <c r="E824" s="9"/>
    </row>
    <row r="825" spans="1:5" ht="15.75" customHeight="1">
      <c r="A825" s="9"/>
      <c r="B825" s="9"/>
      <c r="C825" s="9"/>
      <c r="D825" s="9"/>
      <c r="E825" s="9"/>
    </row>
    <row r="826" spans="1:5" ht="15.75" customHeight="1">
      <c r="A826" s="9"/>
      <c r="B826" s="9"/>
      <c r="C826" s="9"/>
      <c r="D826" s="9"/>
      <c r="E826" s="9"/>
    </row>
    <row r="827" spans="1:5" ht="15.75" customHeight="1">
      <c r="A827" s="9"/>
      <c r="B827" s="9"/>
      <c r="C827" s="9"/>
      <c r="D827" s="9"/>
      <c r="E827" s="9"/>
    </row>
    <row r="828" spans="1:5" ht="15.75" customHeight="1">
      <c r="A828" s="9"/>
      <c r="B828" s="9"/>
      <c r="C828" s="9"/>
      <c r="D828" s="9"/>
      <c r="E828" s="9"/>
    </row>
    <row r="829" spans="1:5" ht="15.75" customHeight="1">
      <c r="A829" s="9"/>
      <c r="B829" s="9"/>
      <c r="C829" s="9"/>
      <c r="D829" s="9"/>
      <c r="E829" s="9"/>
    </row>
    <row r="830" spans="1:5" ht="15.75" customHeight="1">
      <c r="A830" s="9"/>
      <c r="B830" s="9"/>
      <c r="C830" s="9"/>
      <c r="D830" s="9"/>
      <c r="E830" s="9"/>
    </row>
    <row r="831" spans="1:5" ht="15.75" customHeight="1">
      <c r="A831" s="9"/>
      <c r="B831" s="9"/>
      <c r="C831" s="9"/>
      <c r="D831" s="9"/>
      <c r="E831" s="9"/>
    </row>
    <row r="832" spans="1:5" ht="15.75" customHeight="1">
      <c r="A832" s="9"/>
      <c r="B832" s="9"/>
      <c r="C832" s="9"/>
      <c r="D832" s="9"/>
      <c r="E832" s="9"/>
    </row>
    <row r="833" spans="1:5" ht="15.75" customHeight="1">
      <c r="A833" s="9"/>
      <c r="B833" s="9"/>
      <c r="C833" s="9"/>
      <c r="D833" s="9"/>
      <c r="E833" s="9"/>
    </row>
    <row r="834" spans="1:5" ht="15.75" customHeight="1">
      <c r="A834" s="9"/>
      <c r="B834" s="9"/>
      <c r="C834" s="9"/>
      <c r="D834" s="9"/>
      <c r="E834" s="9"/>
    </row>
    <row r="835" spans="1:5" ht="15.75" customHeight="1">
      <c r="A835" s="9"/>
      <c r="B835" s="9"/>
      <c r="C835" s="9"/>
      <c r="D835" s="9"/>
      <c r="E835" s="9"/>
    </row>
    <row r="836" spans="1:5" ht="15.75" customHeight="1">
      <c r="A836" s="9"/>
      <c r="B836" s="9"/>
      <c r="C836" s="9"/>
      <c r="D836" s="9"/>
      <c r="E836" s="9"/>
    </row>
    <row r="837" spans="1:5" ht="15.75" customHeight="1">
      <c r="A837" s="9"/>
      <c r="B837" s="9"/>
      <c r="C837" s="9"/>
      <c r="D837" s="9"/>
      <c r="E837" s="9"/>
    </row>
    <row r="838" spans="1:5" ht="15.75" customHeight="1">
      <c r="A838" s="9"/>
      <c r="B838" s="9"/>
      <c r="C838" s="9"/>
      <c r="D838" s="9"/>
      <c r="E838" s="9"/>
    </row>
    <row r="839" spans="1:5" ht="15.75" customHeight="1">
      <c r="A839" s="9"/>
      <c r="B839" s="9"/>
      <c r="C839" s="9"/>
      <c r="D839" s="9"/>
      <c r="E839" s="9"/>
    </row>
    <row r="840" spans="1:5" ht="15.75" customHeight="1">
      <c r="A840" s="9"/>
      <c r="B840" s="9"/>
      <c r="C840" s="9"/>
      <c r="D840" s="9"/>
      <c r="E840" s="9"/>
    </row>
    <row r="841" spans="1:5" ht="15.75" customHeight="1">
      <c r="A841" s="9"/>
      <c r="B841" s="9"/>
      <c r="C841" s="9"/>
      <c r="D841" s="9"/>
      <c r="E841" s="9"/>
    </row>
    <row r="842" spans="1:5" ht="15.75" customHeight="1">
      <c r="A842" s="9"/>
      <c r="B842" s="9"/>
      <c r="C842" s="9"/>
      <c r="D842" s="9"/>
      <c r="E842" s="9"/>
    </row>
    <row r="843" spans="1:5" ht="15.75" customHeight="1">
      <c r="A843" s="9"/>
      <c r="B843" s="9"/>
      <c r="C843" s="9"/>
      <c r="D843" s="9"/>
      <c r="E843" s="9"/>
    </row>
    <row r="844" spans="1:5" ht="15.75" customHeight="1">
      <c r="A844" s="9"/>
      <c r="B844" s="9"/>
      <c r="C844" s="9"/>
      <c r="D844" s="9"/>
      <c r="E844" s="9"/>
    </row>
    <row r="845" spans="1:5" ht="15.75" customHeight="1">
      <c r="A845" s="9"/>
      <c r="B845" s="9"/>
      <c r="C845" s="9"/>
      <c r="D845" s="9"/>
      <c r="E845" s="9"/>
    </row>
    <row r="846" spans="1:5" ht="15.75" customHeight="1">
      <c r="A846" s="9"/>
      <c r="B846" s="9"/>
      <c r="C846" s="9"/>
      <c r="D846" s="9"/>
      <c r="E846" s="9"/>
    </row>
    <row r="847" spans="1:5" ht="15.75" customHeight="1">
      <c r="A847" s="9"/>
      <c r="B847" s="9"/>
      <c r="C847" s="9"/>
      <c r="D847" s="9"/>
      <c r="E847" s="9"/>
    </row>
    <row r="848" spans="1:5" ht="15.75" customHeight="1">
      <c r="A848" s="9"/>
      <c r="B848" s="9"/>
      <c r="C848" s="9"/>
      <c r="D848" s="9"/>
      <c r="E848" s="9"/>
    </row>
    <row r="849" spans="1:5" ht="15.75" customHeight="1">
      <c r="A849" s="9"/>
      <c r="B849" s="9"/>
      <c r="C849" s="9"/>
      <c r="D849" s="9"/>
      <c r="E849" s="9"/>
    </row>
    <row r="850" spans="1:5" ht="15.75" customHeight="1">
      <c r="A850" s="9"/>
      <c r="B850" s="9"/>
      <c r="C850" s="9"/>
      <c r="D850" s="9"/>
      <c r="E850" s="9"/>
    </row>
    <row r="851" spans="1:5" ht="15.75" customHeight="1">
      <c r="A851" s="9"/>
      <c r="B851" s="9"/>
      <c r="C851" s="9"/>
      <c r="D851" s="9"/>
      <c r="E851" s="9"/>
    </row>
    <row r="852" spans="1:5" ht="15.75" customHeight="1">
      <c r="A852" s="9"/>
      <c r="B852" s="9"/>
      <c r="C852" s="9"/>
      <c r="D852" s="9"/>
      <c r="E852" s="9"/>
    </row>
    <row r="853" spans="1:5" ht="15.75" customHeight="1">
      <c r="A853" s="9"/>
      <c r="B853" s="9"/>
      <c r="C853" s="9"/>
      <c r="D853" s="9"/>
      <c r="E853" s="9"/>
    </row>
    <row r="854" spans="1:5" ht="15.75" customHeight="1">
      <c r="A854" s="9"/>
      <c r="B854" s="9"/>
      <c r="C854" s="9"/>
      <c r="D854" s="9"/>
      <c r="E854" s="9"/>
    </row>
    <row r="855" spans="1:5" ht="15.75" customHeight="1">
      <c r="A855" s="9"/>
      <c r="B855" s="9"/>
      <c r="C855" s="9"/>
      <c r="D855" s="9"/>
      <c r="E855" s="9"/>
    </row>
    <row r="856" spans="1:5" ht="15.75" customHeight="1">
      <c r="A856" s="9"/>
      <c r="B856" s="9"/>
      <c r="C856" s="9"/>
      <c r="D856" s="9"/>
      <c r="E856" s="9"/>
    </row>
    <row r="857" spans="1:5" ht="15.75" customHeight="1">
      <c r="A857" s="9"/>
      <c r="B857" s="9"/>
      <c r="C857" s="9"/>
      <c r="D857" s="9"/>
      <c r="E857" s="9"/>
    </row>
    <row r="858" spans="1:5" ht="15.75" customHeight="1">
      <c r="A858" s="9"/>
      <c r="B858" s="9"/>
      <c r="C858" s="9"/>
      <c r="D858" s="9"/>
      <c r="E858" s="9"/>
    </row>
    <row r="859" spans="1:5" ht="15.75" customHeight="1">
      <c r="A859" s="9"/>
      <c r="B859" s="9"/>
      <c r="C859" s="9"/>
      <c r="D859" s="9"/>
      <c r="E859" s="9"/>
    </row>
    <row r="860" spans="1:5" ht="15.75" customHeight="1">
      <c r="A860" s="9"/>
      <c r="B860" s="9"/>
      <c r="C860" s="9"/>
      <c r="D860" s="9"/>
      <c r="E860" s="9"/>
    </row>
    <row r="861" spans="1:5" ht="15.75" customHeight="1">
      <c r="A861" s="9"/>
      <c r="B861" s="9"/>
      <c r="C861" s="9"/>
      <c r="D861" s="9"/>
      <c r="E861" s="9"/>
    </row>
    <row r="862" spans="1:5" ht="15.75" customHeight="1">
      <c r="A862" s="9"/>
      <c r="B862" s="9"/>
      <c r="C862" s="9"/>
      <c r="D862" s="9"/>
      <c r="E862" s="9"/>
    </row>
    <row r="863" spans="1:5" ht="15.75" customHeight="1">
      <c r="A863" s="9"/>
      <c r="B863" s="9"/>
      <c r="C863" s="9"/>
      <c r="D863" s="9"/>
      <c r="E863" s="9"/>
    </row>
    <row r="864" spans="1:5" ht="15.75" customHeight="1">
      <c r="A864" s="9"/>
      <c r="B864" s="9"/>
      <c r="C864" s="9"/>
      <c r="D864" s="9"/>
      <c r="E864" s="9"/>
    </row>
    <row r="865" spans="1:5" ht="15.75" customHeight="1">
      <c r="A865" s="9"/>
      <c r="B865" s="9"/>
      <c r="C865" s="9"/>
      <c r="D865" s="9"/>
      <c r="E865" s="9"/>
    </row>
    <row r="866" spans="1:5" ht="15.75" customHeight="1">
      <c r="A866" s="9"/>
      <c r="B866" s="9"/>
      <c r="C866" s="9"/>
      <c r="D866" s="9"/>
      <c r="E866" s="9"/>
    </row>
    <row r="867" spans="1:5" ht="15.75" customHeight="1">
      <c r="A867" s="9"/>
      <c r="B867" s="9"/>
      <c r="C867" s="9"/>
      <c r="D867" s="9"/>
      <c r="E867" s="9"/>
    </row>
    <row r="868" spans="1:5" ht="15.75" customHeight="1">
      <c r="A868" s="9"/>
      <c r="B868" s="9"/>
      <c r="C868" s="9"/>
      <c r="D868" s="9"/>
      <c r="E868" s="9"/>
    </row>
    <row r="869" spans="1:5" ht="15.75" customHeight="1">
      <c r="A869" s="9"/>
      <c r="B869" s="9"/>
      <c r="C869" s="9"/>
      <c r="D869" s="9"/>
      <c r="E869" s="9"/>
    </row>
    <row r="870" spans="1:5" ht="15.75" customHeight="1">
      <c r="A870" s="9"/>
      <c r="B870" s="9"/>
      <c r="C870" s="9"/>
      <c r="D870" s="9"/>
      <c r="E870" s="9"/>
    </row>
    <row r="871" spans="1:5" ht="15.75" customHeight="1">
      <c r="A871" s="9"/>
      <c r="B871" s="9"/>
      <c r="C871" s="9"/>
      <c r="D871" s="9"/>
      <c r="E871" s="9"/>
    </row>
    <row r="872" spans="1:5" ht="15.75" customHeight="1">
      <c r="A872" s="9"/>
      <c r="B872" s="9"/>
      <c r="C872" s="9"/>
      <c r="D872" s="9"/>
      <c r="E872" s="9"/>
    </row>
    <row r="873" spans="1:5" ht="15.75" customHeight="1">
      <c r="A873" s="9"/>
      <c r="B873" s="9"/>
      <c r="C873" s="9"/>
      <c r="D873" s="9"/>
      <c r="E873" s="9"/>
    </row>
    <row r="874" spans="1:5" ht="15.75" customHeight="1">
      <c r="A874" s="9"/>
      <c r="B874" s="9"/>
      <c r="C874" s="9"/>
      <c r="D874" s="9"/>
      <c r="E874" s="9"/>
    </row>
    <row r="875" spans="1:5" ht="15.75" customHeight="1">
      <c r="A875" s="9"/>
      <c r="B875" s="9"/>
      <c r="C875" s="9"/>
      <c r="D875" s="9"/>
      <c r="E875" s="9"/>
    </row>
    <row r="876" spans="1:5" ht="15.75" customHeight="1">
      <c r="A876" s="9"/>
      <c r="B876" s="9"/>
      <c r="C876" s="9"/>
      <c r="D876" s="9"/>
      <c r="E876" s="9"/>
    </row>
    <row r="877" spans="1:5" ht="15.75" customHeight="1">
      <c r="A877" s="9"/>
      <c r="B877" s="9"/>
      <c r="C877" s="9"/>
      <c r="D877" s="9"/>
      <c r="E877" s="9"/>
    </row>
    <row r="878" spans="1:5" ht="15.75" customHeight="1">
      <c r="A878" s="9"/>
      <c r="B878" s="9"/>
      <c r="C878" s="9"/>
      <c r="D878" s="9"/>
      <c r="E878" s="9"/>
    </row>
    <row r="879" spans="1:5" ht="15.75" customHeight="1">
      <c r="A879" s="9"/>
      <c r="B879" s="9"/>
      <c r="C879" s="9"/>
      <c r="D879" s="9"/>
      <c r="E879" s="9"/>
    </row>
    <row r="880" spans="1:5" ht="15.75" customHeight="1">
      <c r="A880" s="9"/>
      <c r="B880" s="9"/>
      <c r="C880" s="9"/>
      <c r="D880" s="9"/>
      <c r="E880" s="9"/>
    </row>
    <row r="881" spans="1:5" ht="15.75" customHeight="1">
      <c r="A881" s="9"/>
      <c r="B881" s="9"/>
      <c r="C881" s="9"/>
      <c r="D881" s="9"/>
      <c r="E881" s="9"/>
    </row>
    <row r="882" spans="1:5" ht="15.75" customHeight="1">
      <c r="A882" s="9"/>
      <c r="B882" s="9"/>
      <c r="C882" s="9"/>
      <c r="D882" s="9"/>
      <c r="E882" s="9"/>
    </row>
    <row r="883" spans="1:5" ht="15.75" customHeight="1">
      <c r="A883" s="9"/>
      <c r="B883" s="9"/>
      <c r="C883" s="9"/>
      <c r="D883" s="9"/>
      <c r="E883" s="9"/>
    </row>
    <row r="884" spans="1:5" ht="15.75" customHeight="1">
      <c r="A884" s="9"/>
      <c r="B884" s="9"/>
      <c r="C884" s="9"/>
      <c r="D884" s="9"/>
      <c r="E884" s="9"/>
    </row>
    <row r="885" spans="1:5" ht="15.75" customHeight="1">
      <c r="A885" s="9"/>
      <c r="B885" s="9"/>
      <c r="C885" s="9"/>
      <c r="D885" s="9"/>
      <c r="E885" s="9"/>
    </row>
    <row r="886" spans="1:5" ht="15.75" customHeight="1">
      <c r="A886" s="9"/>
      <c r="B886" s="9"/>
      <c r="C886" s="9"/>
      <c r="D886" s="9"/>
      <c r="E886" s="9"/>
    </row>
    <row r="887" spans="1:5" ht="15.75" customHeight="1">
      <c r="A887" s="9"/>
      <c r="B887" s="9"/>
      <c r="C887" s="9"/>
      <c r="D887" s="9"/>
      <c r="E887" s="9"/>
    </row>
    <row r="888" spans="1:5" ht="15.75" customHeight="1">
      <c r="A888" s="9"/>
      <c r="B888" s="9"/>
      <c r="C888" s="9"/>
      <c r="D888" s="9"/>
      <c r="E888" s="9"/>
    </row>
    <row r="889" spans="1:5" ht="15.75" customHeight="1">
      <c r="A889" s="9"/>
      <c r="B889" s="9"/>
      <c r="C889" s="9"/>
      <c r="D889" s="9"/>
      <c r="E889" s="9"/>
    </row>
    <row r="890" spans="1:5" ht="15.75" customHeight="1">
      <c r="A890" s="9"/>
      <c r="B890" s="9"/>
      <c r="C890" s="9"/>
      <c r="D890" s="9"/>
      <c r="E890" s="9"/>
    </row>
    <row r="891" spans="1:5" ht="15.75" customHeight="1">
      <c r="A891" s="9"/>
      <c r="B891" s="9"/>
      <c r="C891" s="9"/>
      <c r="D891" s="9"/>
      <c r="E891" s="9"/>
    </row>
    <row r="892" spans="1:5" ht="15.75" customHeight="1">
      <c r="A892" s="9"/>
      <c r="B892" s="9"/>
      <c r="C892" s="9"/>
      <c r="D892" s="9"/>
      <c r="E892" s="9"/>
    </row>
    <row r="893" spans="1:5" ht="15.75" customHeight="1">
      <c r="A893" s="9"/>
      <c r="B893" s="9"/>
      <c r="C893" s="9"/>
      <c r="D893" s="9"/>
      <c r="E893" s="9"/>
    </row>
    <row r="894" spans="1:5" ht="15.75" customHeight="1">
      <c r="A894" s="9"/>
      <c r="B894" s="9"/>
      <c r="C894" s="9"/>
      <c r="D894" s="9"/>
      <c r="E894" s="9"/>
    </row>
    <row r="895" spans="1:5" ht="15.75" customHeight="1">
      <c r="A895" s="9"/>
      <c r="B895" s="9"/>
      <c r="C895" s="9"/>
      <c r="D895" s="9"/>
      <c r="E895" s="9"/>
    </row>
    <row r="896" spans="1:5" ht="15.75" customHeight="1">
      <c r="A896" s="9"/>
      <c r="B896" s="9"/>
      <c r="C896" s="9"/>
      <c r="D896" s="9"/>
      <c r="E896" s="9"/>
    </row>
    <row r="897" spans="1:5" ht="15.75" customHeight="1">
      <c r="A897" s="9"/>
      <c r="B897" s="9"/>
      <c r="C897" s="9"/>
      <c r="D897" s="9"/>
      <c r="E897" s="9"/>
    </row>
    <row r="898" spans="1:5" ht="15.75" customHeight="1">
      <c r="A898" s="9"/>
      <c r="B898" s="9"/>
      <c r="C898" s="9"/>
      <c r="D898" s="9"/>
      <c r="E898" s="9"/>
    </row>
    <row r="899" spans="1:5" ht="15.75" customHeight="1">
      <c r="A899" s="9"/>
      <c r="B899" s="9"/>
      <c r="C899" s="9"/>
      <c r="D899" s="9"/>
      <c r="E899" s="9"/>
    </row>
    <row r="900" spans="1:5" ht="15.75" customHeight="1">
      <c r="A900" s="9"/>
      <c r="B900" s="9"/>
      <c r="C900" s="9"/>
      <c r="D900" s="9"/>
      <c r="E900" s="9"/>
    </row>
    <row r="901" spans="1:5" ht="15.75" customHeight="1">
      <c r="A901" s="9"/>
      <c r="B901" s="9"/>
      <c r="C901" s="9"/>
      <c r="D901" s="9"/>
      <c r="E901" s="9"/>
    </row>
    <row r="902" spans="1:5" ht="15.75" customHeight="1">
      <c r="A902" s="9"/>
      <c r="B902" s="9"/>
      <c r="C902" s="9"/>
      <c r="D902" s="9"/>
      <c r="E902" s="9"/>
    </row>
    <row r="903" spans="1:5" ht="15.75" customHeight="1">
      <c r="A903" s="9"/>
      <c r="B903" s="9"/>
      <c r="C903" s="9"/>
      <c r="D903" s="9"/>
      <c r="E903" s="9"/>
    </row>
    <row r="904" spans="1:5" ht="15.75" customHeight="1">
      <c r="A904" s="9"/>
      <c r="B904" s="9"/>
      <c r="C904" s="9"/>
      <c r="D904" s="9"/>
      <c r="E904" s="9"/>
    </row>
    <row r="905" spans="1:5" ht="15.75" customHeight="1">
      <c r="A905" s="9"/>
      <c r="B905" s="9"/>
      <c r="C905" s="9"/>
      <c r="D905" s="9"/>
      <c r="E905" s="9"/>
    </row>
    <row r="906" spans="1:5" ht="15.75" customHeight="1">
      <c r="A906" s="9"/>
      <c r="B906" s="9"/>
      <c r="C906" s="9"/>
      <c r="D906" s="9"/>
      <c r="E906" s="9"/>
    </row>
    <row r="907" spans="1:5" ht="15.75" customHeight="1">
      <c r="A907" s="9"/>
      <c r="B907" s="9"/>
      <c r="C907" s="9"/>
      <c r="D907" s="9"/>
      <c r="E907" s="9"/>
    </row>
    <row r="908" spans="1:5" ht="15.75" customHeight="1">
      <c r="A908" s="9"/>
      <c r="B908" s="9"/>
      <c r="C908" s="9"/>
      <c r="D908" s="9"/>
      <c r="E908" s="9"/>
    </row>
    <row r="909" spans="1:5" ht="15.75" customHeight="1">
      <c r="A909" s="9"/>
      <c r="B909" s="9"/>
      <c r="C909" s="9"/>
      <c r="D909" s="9"/>
      <c r="E909" s="9"/>
    </row>
    <row r="910" spans="1:5" ht="15.75" customHeight="1">
      <c r="A910" s="9"/>
      <c r="B910" s="9"/>
      <c r="C910" s="9"/>
      <c r="D910" s="9"/>
      <c r="E910" s="9"/>
    </row>
    <row r="911" spans="1:5" ht="15.75" customHeight="1">
      <c r="A911" s="9"/>
      <c r="B911" s="9"/>
      <c r="C911" s="9"/>
      <c r="D911" s="9"/>
      <c r="E911" s="9"/>
    </row>
    <row r="912" spans="1:5" ht="15.75" customHeight="1">
      <c r="A912" s="9"/>
      <c r="B912" s="9"/>
      <c r="C912" s="9"/>
      <c r="D912" s="9"/>
      <c r="E912" s="9"/>
    </row>
    <row r="913" spans="1:5" ht="15.75" customHeight="1">
      <c r="A913" s="9"/>
      <c r="B913" s="9"/>
      <c r="C913" s="9"/>
      <c r="D913" s="9"/>
      <c r="E913" s="9"/>
    </row>
    <row r="914" spans="1:5" ht="15.75" customHeight="1">
      <c r="A914" s="9"/>
      <c r="B914" s="9"/>
      <c r="C914" s="9"/>
      <c r="D914" s="9"/>
      <c r="E914" s="9"/>
    </row>
    <row r="915" spans="1:5" ht="15.75" customHeight="1">
      <c r="A915" s="9"/>
      <c r="B915" s="9"/>
      <c r="C915" s="9"/>
      <c r="D915" s="9"/>
      <c r="E915" s="9"/>
    </row>
    <row r="916" spans="1:5" ht="15.75" customHeight="1">
      <c r="A916" s="9"/>
      <c r="B916" s="9"/>
      <c r="C916" s="9"/>
      <c r="D916" s="9"/>
      <c r="E916" s="9"/>
    </row>
    <row r="917" spans="1:5" ht="15.75" customHeight="1">
      <c r="A917" s="9"/>
      <c r="B917" s="9"/>
      <c r="C917" s="9"/>
      <c r="D917" s="9"/>
      <c r="E917" s="9"/>
    </row>
    <row r="918" spans="1:5" ht="15.75" customHeight="1">
      <c r="A918" s="9"/>
      <c r="B918" s="9"/>
      <c r="C918" s="9"/>
      <c r="D918" s="9"/>
      <c r="E918" s="9"/>
    </row>
    <row r="919" spans="1:5" ht="15.75" customHeight="1">
      <c r="A919" s="9"/>
      <c r="B919" s="9"/>
      <c r="C919" s="9"/>
      <c r="D919" s="9"/>
      <c r="E919" s="9"/>
    </row>
    <row r="920" spans="1:5" ht="15.75" customHeight="1">
      <c r="A920" s="9"/>
      <c r="B920" s="9"/>
      <c r="C920" s="9"/>
      <c r="D920" s="9"/>
      <c r="E920" s="9"/>
    </row>
    <row r="921" spans="1:5" ht="15.75" customHeight="1">
      <c r="A921" s="9"/>
      <c r="B921" s="9"/>
      <c r="C921" s="9"/>
      <c r="D921" s="9"/>
      <c r="E921" s="9"/>
    </row>
    <row r="922" spans="1:5" ht="15.75" customHeight="1">
      <c r="A922" s="9"/>
      <c r="B922" s="9"/>
      <c r="C922" s="9"/>
      <c r="D922" s="9"/>
      <c r="E922" s="9"/>
    </row>
    <row r="923" spans="1:5" ht="15.75" customHeight="1">
      <c r="A923" s="9"/>
      <c r="B923" s="9"/>
      <c r="C923" s="9"/>
      <c r="D923" s="9"/>
      <c r="E923" s="9"/>
    </row>
    <row r="924" spans="1:5" ht="15.75" customHeight="1">
      <c r="A924" s="9"/>
      <c r="B924" s="9"/>
      <c r="C924" s="9"/>
      <c r="D924" s="9"/>
      <c r="E924" s="9"/>
    </row>
    <row r="925" spans="1:5" ht="15.75" customHeight="1">
      <c r="A925" s="9"/>
      <c r="B925" s="9"/>
      <c r="C925" s="9"/>
      <c r="D925" s="9"/>
      <c r="E925" s="9"/>
    </row>
    <row r="926" spans="1:5" ht="15.75" customHeight="1">
      <c r="A926" s="9"/>
      <c r="B926" s="9"/>
      <c r="C926" s="9"/>
      <c r="D926" s="9"/>
      <c r="E926" s="9"/>
    </row>
    <row r="927" spans="1:5" ht="15.75" customHeight="1">
      <c r="A927" s="9"/>
      <c r="B927" s="9"/>
      <c r="C927" s="9"/>
      <c r="D927" s="9"/>
      <c r="E927" s="9"/>
    </row>
    <row r="928" spans="1:5" ht="15.75" customHeight="1">
      <c r="A928" s="9"/>
      <c r="B928" s="9"/>
      <c r="C928" s="9"/>
      <c r="D928" s="9"/>
      <c r="E928" s="9"/>
    </row>
    <row r="929" spans="1:5" ht="15.75" customHeight="1">
      <c r="A929" s="9"/>
      <c r="B929" s="9"/>
      <c r="C929" s="9"/>
      <c r="D929" s="9"/>
      <c r="E929" s="9"/>
    </row>
    <row r="930" spans="1:5" ht="15.75" customHeight="1">
      <c r="A930" s="9"/>
      <c r="B930" s="9"/>
      <c r="C930" s="9"/>
      <c r="D930" s="9"/>
      <c r="E930" s="9"/>
    </row>
    <row r="931" spans="1:5" ht="15.75" customHeight="1">
      <c r="A931" s="9"/>
      <c r="B931" s="9"/>
      <c r="C931" s="9"/>
      <c r="D931" s="9"/>
      <c r="E931" s="9"/>
    </row>
    <row r="932" spans="1:5" ht="15.75" customHeight="1">
      <c r="A932" s="9"/>
      <c r="B932" s="9"/>
      <c r="C932" s="9"/>
      <c r="D932" s="9"/>
      <c r="E932" s="9"/>
    </row>
    <row r="933" spans="1:5" ht="15.75" customHeight="1">
      <c r="A933" s="9"/>
      <c r="B933" s="9"/>
      <c r="C933" s="9"/>
      <c r="D933" s="9"/>
      <c r="E933" s="9"/>
    </row>
    <row r="934" spans="1:5" ht="15.75" customHeight="1">
      <c r="A934" s="9"/>
      <c r="B934" s="9"/>
      <c r="C934" s="9"/>
      <c r="D934" s="9"/>
      <c r="E934" s="9"/>
    </row>
    <row r="935" spans="1:5" ht="15.75" customHeight="1">
      <c r="A935" s="9"/>
      <c r="B935" s="9"/>
      <c r="C935" s="9"/>
      <c r="D935" s="9"/>
      <c r="E935" s="9"/>
    </row>
    <row r="936" spans="1:5" ht="15.75" customHeight="1">
      <c r="A936" s="9"/>
      <c r="B936" s="9"/>
      <c r="C936" s="9"/>
      <c r="D936" s="9"/>
      <c r="E936" s="9"/>
    </row>
    <row r="937" spans="1:5" ht="15.75" customHeight="1">
      <c r="A937" s="9"/>
      <c r="B937" s="9"/>
      <c r="C937" s="9"/>
      <c r="D937" s="9"/>
      <c r="E937" s="9"/>
    </row>
    <row r="938" spans="1:5" ht="15.75" customHeight="1">
      <c r="A938" s="9"/>
      <c r="B938" s="9"/>
      <c r="C938" s="9"/>
      <c r="D938" s="9"/>
      <c r="E938" s="9"/>
    </row>
    <row r="939" spans="1:5" ht="15.75" customHeight="1">
      <c r="A939" s="9"/>
      <c r="B939" s="9"/>
      <c r="C939" s="9"/>
      <c r="D939" s="9"/>
      <c r="E939" s="9"/>
    </row>
    <row r="940" spans="1:5" ht="15.75" customHeight="1">
      <c r="A940" s="9"/>
      <c r="B940" s="9"/>
      <c r="C940" s="9"/>
      <c r="D940" s="9"/>
      <c r="E940" s="9"/>
    </row>
    <row r="941" spans="1:5" ht="15.75" customHeight="1">
      <c r="A941" s="9"/>
      <c r="B941" s="9"/>
      <c r="C941" s="9"/>
      <c r="D941" s="9"/>
      <c r="E941" s="9"/>
    </row>
    <row r="942" spans="1:5" ht="15.75" customHeight="1">
      <c r="A942" s="9"/>
      <c r="B942" s="9"/>
      <c r="C942" s="9"/>
      <c r="D942" s="9"/>
      <c r="E942" s="9"/>
    </row>
    <row r="943" spans="1:5" ht="15.75" customHeight="1">
      <c r="A943" s="9"/>
      <c r="B943" s="9"/>
      <c r="C943" s="9"/>
      <c r="D943" s="9"/>
      <c r="E943" s="9"/>
    </row>
    <row r="944" spans="1:5" ht="15.75" customHeight="1">
      <c r="A944" s="9"/>
      <c r="B944" s="9"/>
      <c r="C944" s="9"/>
      <c r="D944" s="9"/>
      <c r="E944" s="9"/>
    </row>
    <row r="945" spans="1:5" ht="15.75" customHeight="1">
      <c r="A945" s="9"/>
      <c r="B945" s="9"/>
      <c r="C945" s="9"/>
      <c r="D945" s="9"/>
      <c r="E945" s="9"/>
    </row>
    <row r="946" spans="1:5" ht="15.75" customHeight="1">
      <c r="A946" s="9"/>
      <c r="B946" s="9"/>
      <c r="C946" s="9"/>
      <c r="D946" s="9"/>
      <c r="E946" s="9"/>
    </row>
    <row r="947" spans="1:5" ht="15.75" customHeight="1">
      <c r="A947" s="9"/>
      <c r="B947" s="9"/>
      <c r="C947" s="9"/>
      <c r="D947" s="9"/>
      <c r="E947" s="9"/>
    </row>
    <row r="948" spans="1:5" ht="15.75" customHeight="1">
      <c r="A948" s="9"/>
      <c r="B948" s="9"/>
      <c r="C948" s="9"/>
      <c r="D948" s="9"/>
      <c r="E948" s="9"/>
    </row>
    <row r="949" spans="1:5" ht="15.75" customHeight="1">
      <c r="A949" s="9"/>
      <c r="B949" s="9"/>
      <c r="C949" s="9"/>
      <c r="D949" s="9"/>
      <c r="E949" s="9"/>
    </row>
    <row r="950" spans="1:5" ht="15.75" customHeight="1">
      <c r="A950" s="9"/>
      <c r="B950" s="9"/>
      <c r="C950" s="9"/>
      <c r="D950" s="9"/>
      <c r="E950" s="9"/>
    </row>
    <row r="951" spans="1:5" ht="15.75" customHeight="1">
      <c r="A951" s="9"/>
      <c r="B951" s="9"/>
      <c r="C951" s="9"/>
      <c r="D951" s="9"/>
      <c r="E951" s="9"/>
    </row>
    <row r="952" spans="1:5" ht="15.75" customHeight="1">
      <c r="A952" s="9"/>
      <c r="B952" s="9"/>
      <c r="C952" s="9"/>
      <c r="D952" s="9"/>
      <c r="E952" s="9"/>
    </row>
    <row r="953" spans="1:5" ht="15.75" customHeight="1">
      <c r="A953" s="9"/>
      <c r="B953" s="9"/>
      <c r="C953" s="9"/>
      <c r="D953" s="9"/>
      <c r="E953" s="9"/>
    </row>
    <row r="954" spans="1:5" ht="15.75" customHeight="1">
      <c r="A954" s="9"/>
      <c r="B954" s="9"/>
      <c r="C954" s="9"/>
      <c r="D954" s="9"/>
      <c r="E954" s="9"/>
    </row>
    <row r="955" spans="1:5" ht="15.75" customHeight="1">
      <c r="A955" s="9"/>
      <c r="B955" s="9"/>
      <c r="C955" s="9"/>
      <c r="D955" s="9"/>
      <c r="E955" s="9"/>
    </row>
    <row r="956" spans="1:5" ht="15.75" customHeight="1">
      <c r="A956" s="9"/>
      <c r="B956" s="9"/>
      <c r="C956" s="9"/>
      <c r="D956" s="9"/>
      <c r="E956" s="9"/>
    </row>
    <row r="957" spans="1:5" ht="15.75" customHeight="1">
      <c r="A957" s="9"/>
      <c r="B957" s="9"/>
      <c r="C957" s="9"/>
      <c r="D957" s="9"/>
      <c r="E957" s="9"/>
    </row>
    <row r="958" spans="1:5" ht="15.75" customHeight="1">
      <c r="A958" s="9"/>
      <c r="B958" s="9"/>
      <c r="C958" s="9"/>
      <c r="D958" s="9"/>
      <c r="E958" s="9"/>
    </row>
    <row r="959" spans="1:5" ht="15.75" customHeight="1">
      <c r="A959" s="9"/>
      <c r="B959" s="9"/>
      <c r="C959" s="9"/>
      <c r="D959" s="9"/>
      <c r="E959" s="9"/>
    </row>
    <row r="960" spans="1:5" ht="15.75" customHeight="1">
      <c r="A960" s="9"/>
      <c r="B960" s="9"/>
      <c r="C960" s="9"/>
      <c r="D960" s="9"/>
      <c r="E960" s="9"/>
    </row>
    <row r="961" spans="1:5" ht="15.75" customHeight="1">
      <c r="A961" s="9"/>
      <c r="B961" s="9"/>
      <c r="C961" s="9"/>
      <c r="D961" s="9"/>
      <c r="E961" s="9"/>
    </row>
    <row r="962" spans="1:5" ht="15.75" customHeight="1">
      <c r="A962" s="9"/>
      <c r="B962" s="9"/>
      <c r="C962" s="9"/>
      <c r="D962" s="9"/>
      <c r="E962" s="9"/>
    </row>
    <row r="963" spans="1:5" ht="15.75" customHeight="1">
      <c r="A963" s="9"/>
      <c r="B963" s="9"/>
      <c r="C963" s="9"/>
      <c r="D963" s="9"/>
      <c r="E963" s="9"/>
    </row>
    <row r="964" spans="1:5" ht="15.75" customHeight="1">
      <c r="A964" s="9"/>
      <c r="B964" s="9"/>
      <c r="C964" s="9"/>
      <c r="D964" s="9"/>
      <c r="E964" s="9"/>
    </row>
    <row r="965" spans="1:5" ht="15.75" customHeight="1">
      <c r="A965" s="9"/>
      <c r="B965" s="9"/>
      <c r="C965" s="9"/>
      <c r="D965" s="9"/>
      <c r="E965" s="9"/>
    </row>
    <row r="966" spans="1:5" ht="15.75" customHeight="1">
      <c r="A966" s="9"/>
      <c r="B966" s="9"/>
      <c r="C966" s="9"/>
      <c r="D966" s="9"/>
      <c r="E966" s="9"/>
    </row>
    <row r="967" spans="1:5" ht="15.75" customHeight="1">
      <c r="A967" s="9"/>
      <c r="B967" s="9"/>
      <c r="C967" s="9"/>
      <c r="D967" s="9"/>
      <c r="E967" s="9"/>
    </row>
    <row r="968" spans="1:5" ht="15.75" customHeight="1">
      <c r="A968" s="9"/>
      <c r="B968" s="9"/>
      <c r="C968" s="9"/>
      <c r="D968" s="9"/>
      <c r="E968" s="9"/>
    </row>
    <row r="969" spans="1:5" ht="15.75" customHeight="1">
      <c r="A969" s="9"/>
      <c r="B969" s="9"/>
      <c r="C969" s="9"/>
      <c r="D969" s="9"/>
      <c r="E969" s="9"/>
    </row>
    <row r="970" spans="1:5" ht="15.75" customHeight="1">
      <c r="A970" s="9"/>
      <c r="B970" s="9"/>
      <c r="C970" s="9"/>
      <c r="D970" s="9"/>
      <c r="E970" s="9"/>
    </row>
    <row r="971" spans="1:5" ht="15.75" customHeight="1">
      <c r="A971" s="9"/>
      <c r="B971" s="9"/>
      <c r="C971" s="9"/>
      <c r="D971" s="9"/>
      <c r="E971" s="9"/>
    </row>
    <row r="972" spans="1:5" ht="15.75" customHeight="1">
      <c r="A972" s="9"/>
      <c r="B972" s="9"/>
      <c r="C972" s="9"/>
      <c r="D972" s="9"/>
      <c r="E972" s="9"/>
    </row>
    <row r="973" spans="1:5" ht="15.75" customHeight="1">
      <c r="A973" s="9"/>
      <c r="B973" s="9"/>
      <c r="C973" s="9"/>
      <c r="D973" s="9"/>
      <c r="E973" s="9"/>
    </row>
    <row r="974" spans="1:5" ht="15.75" customHeight="1">
      <c r="A974" s="9"/>
      <c r="B974" s="9"/>
      <c r="C974" s="9"/>
      <c r="D974" s="9"/>
      <c r="E974" s="9"/>
    </row>
    <row r="975" spans="1:5" ht="15.75" customHeight="1">
      <c r="A975" s="9"/>
      <c r="B975" s="9"/>
      <c r="C975" s="9"/>
      <c r="D975" s="9"/>
      <c r="E975" s="9"/>
    </row>
    <row r="976" spans="1:5" ht="15.75" customHeight="1">
      <c r="A976" s="9"/>
      <c r="B976" s="9"/>
      <c r="C976" s="9"/>
      <c r="D976" s="9"/>
      <c r="E976" s="9"/>
    </row>
    <row r="977" spans="1:5" ht="15.75" customHeight="1">
      <c r="A977" s="9"/>
      <c r="B977" s="9"/>
      <c r="C977" s="9"/>
      <c r="D977" s="9"/>
      <c r="E977" s="9"/>
    </row>
    <row r="978" spans="1:5" ht="15.75" customHeight="1">
      <c r="A978" s="9"/>
      <c r="B978" s="9"/>
      <c r="C978" s="9"/>
      <c r="D978" s="9"/>
      <c r="E978" s="9"/>
    </row>
    <row r="979" spans="1:5" ht="15.75" customHeight="1">
      <c r="A979" s="9"/>
      <c r="B979" s="9"/>
      <c r="C979" s="9"/>
      <c r="D979" s="9"/>
      <c r="E979" s="9"/>
    </row>
    <row r="980" spans="1:5" ht="15.75" customHeight="1">
      <c r="A980" s="9"/>
      <c r="B980" s="9"/>
      <c r="C980" s="9"/>
      <c r="D980" s="9"/>
      <c r="E980" s="9"/>
    </row>
    <row r="981" spans="1:5" ht="15.75" customHeight="1">
      <c r="A981" s="9"/>
      <c r="B981" s="9"/>
      <c r="C981" s="9"/>
      <c r="D981" s="9"/>
      <c r="E981" s="9"/>
    </row>
    <row r="982" spans="1:5" ht="15.75" customHeight="1">
      <c r="A982" s="9"/>
      <c r="B982" s="9"/>
      <c r="C982" s="9"/>
      <c r="D982" s="9"/>
      <c r="E982" s="9"/>
    </row>
    <row r="983" spans="1:5" ht="15.75" customHeight="1">
      <c r="A983" s="9"/>
      <c r="B983" s="9"/>
      <c r="C983" s="9"/>
      <c r="D983" s="9"/>
      <c r="E983" s="9"/>
    </row>
    <row r="984" spans="1:5" ht="15.75" customHeight="1">
      <c r="A984" s="9"/>
      <c r="B984" s="9"/>
      <c r="C984" s="9"/>
      <c r="D984" s="9"/>
      <c r="E984" s="9"/>
    </row>
    <row r="985" spans="1:5" ht="15.75" customHeight="1">
      <c r="A985" s="9"/>
      <c r="B985" s="9"/>
      <c r="C985" s="9"/>
      <c r="D985" s="9"/>
      <c r="E985" s="9"/>
    </row>
    <row r="986" spans="1:5" ht="15.75" customHeight="1">
      <c r="A986" s="9"/>
      <c r="B986" s="9"/>
      <c r="C986" s="9"/>
      <c r="D986" s="9"/>
      <c r="E986" s="9"/>
    </row>
    <row r="987" spans="1:5" ht="15.75" customHeight="1">
      <c r="A987" s="9"/>
      <c r="B987" s="9"/>
      <c r="C987" s="9"/>
      <c r="D987" s="9"/>
      <c r="E987" s="9"/>
    </row>
    <row r="988" spans="1:5" ht="15.75" customHeight="1">
      <c r="A988" s="9"/>
      <c r="B988" s="9"/>
      <c r="C988" s="9"/>
      <c r="D988" s="9"/>
      <c r="E988" s="9"/>
    </row>
    <row r="989" spans="1:5" ht="15.75" customHeight="1">
      <c r="A989" s="9"/>
      <c r="B989" s="9"/>
      <c r="C989" s="9"/>
      <c r="D989" s="9"/>
      <c r="E989" s="9"/>
    </row>
    <row r="990" spans="1:5" ht="15.75" customHeight="1">
      <c r="A990" s="9"/>
      <c r="B990" s="9"/>
      <c r="C990" s="9"/>
      <c r="D990" s="9"/>
      <c r="E990" s="9"/>
    </row>
    <row r="991" spans="1:5" ht="15.75" customHeight="1">
      <c r="A991" s="9"/>
      <c r="B991" s="9"/>
      <c r="C991" s="9"/>
      <c r="D991" s="9"/>
      <c r="E991" s="9"/>
    </row>
    <row r="992" spans="1:5" ht="15.75" customHeight="1">
      <c r="A992" s="9"/>
      <c r="B992" s="9"/>
      <c r="C992" s="9"/>
      <c r="D992" s="9"/>
      <c r="E992" s="9"/>
    </row>
    <row r="993" spans="1:5" ht="15.75" customHeight="1">
      <c r="A993" s="9"/>
      <c r="B993" s="9"/>
      <c r="C993" s="9"/>
      <c r="D993" s="9"/>
      <c r="E993" s="9"/>
    </row>
    <row r="994" spans="1:5" ht="15.75" customHeight="1">
      <c r="A994" s="9"/>
      <c r="B994" s="9"/>
      <c r="C994" s="9"/>
      <c r="D994" s="9"/>
      <c r="E994" s="9"/>
    </row>
    <row r="995" spans="1:5" ht="15.75" customHeight="1">
      <c r="A995" s="9"/>
      <c r="B995" s="9"/>
      <c r="C995" s="9"/>
      <c r="D995" s="9"/>
      <c r="E995" s="9"/>
    </row>
    <row r="996" spans="1:5" ht="15.75" customHeight="1">
      <c r="A996" s="9"/>
      <c r="B996" s="9"/>
      <c r="C996" s="9"/>
      <c r="D996" s="9"/>
      <c r="E996" s="9"/>
    </row>
    <row r="997" spans="1:5" ht="15.75" customHeight="1">
      <c r="A997" s="9"/>
      <c r="B997" s="9"/>
      <c r="C997" s="9"/>
      <c r="D997" s="9"/>
      <c r="E997" s="9"/>
    </row>
    <row r="998" spans="1:5" ht="15.75" customHeight="1">
      <c r="A998" s="9"/>
      <c r="B998" s="9"/>
      <c r="C998" s="9"/>
      <c r="D998" s="9"/>
      <c r="E998" s="9"/>
    </row>
    <row r="999" spans="1:5" ht="15.75" customHeight="1">
      <c r="A999" s="9"/>
      <c r="B999" s="9"/>
      <c r="C999" s="9"/>
      <c r="D999" s="9"/>
      <c r="E999" s="9"/>
    </row>
    <row r="1000" spans="1:5" ht="15.75" customHeight="1">
      <c r="A1000" s="9"/>
      <c r="B1000" s="9"/>
      <c r="C1000" s="9"/>
      <c r="D1000" s="9"/>
      <c r="E1000" s="9"/>
    </row>
  </sheetData>
  <conditionalFormatting sqref="F4:L4">
    <cfRule type="cellIs" dxfId="0" priority="1" operator="equal">
      <formula>0</formula>
    </cfRule>
  </conditionalFormatting>
  <pageMargins left="0.511811024" right="0.511811024" top="0.78740157499999996" bottom="0.78740157499999996" header="0" footer="0"/>
  <pageSetup orientation="landscape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F9" sqref="F9"/>
    </sheetView>
  </sheetViews>
  <sheetFormatPr defaultColWidth="14.42578125" defaultRowHeight="15" custom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26" width="8.85546875" customWidth="1"/>
  </cols>
  <sheetData>
    <row r="1" spans="1:26" ht="39.75" customHeight="1">
      <c r="A1" s="2"/>
      <c r="B1" s="3" t="s">
        <v>128</v>
      </c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23.25" customHeight="1">
      <c r="A4" s="7"/>
      <c r="B4" s="117" t="s">
        <v>129</v>
      </c>
      <c r="C4" s="116"/>
      <c r="D4" s="7"/>
      <c r="E4" s="117" t="s">
        <v>130</v>
      </c>
      <c r="F4" s="116"/>
    </row>
    <row r="5" spans="1:26" ht="5.25" customHeight="1"/>
    <row r="6" spans="1:26" ht="24" customHeight="1">
      <c r="B6" s="32" t="s">
        <v>131</v>
      </c>
      <c r="C6" s="33" t="s">
        <v>91</v>
      </c>
      <c r="E6" s="32" t="s">
        <v>132</v>
      </c>
      <c r="F6" s="34">
        <v>44949</v>
      </c>
    </row>
    <row r="7" spans="1:26" ht="24" customHeight="1">
      <c r="B7" s="32" t="s">
        <v>133</v>
      </c>
      <c r="C7" s="35" t="str">
        <f>IFERROR(VLOOKUP(C6,Produtos!$B$6:$G$66,2,FALSE),"")</f>
        <v>Sandália Rasteira</v>
      </c>
      <c r="E7" s="32" t="s">
        <v>134</v>
      </c>
      <c r="F7" s="36" t="str">
        <f>_xlfn.XLOOKUP(WEEKDAY(F6),'Cadastros Auxiliares'!$B$4:$I$4,'Cadastros Auxiliares'!$B$5:$I$5,"")</f>
        <v>Segunda-feira</v>
      </c>
      <c r="G7" s="37"/>
    </row>
    <row r="8" spans="1:26" ht="24" customHeight="1">
      <c r="B8" s="38" t="s">
        <v>135</v>
      </c>
      <c r="C8" s="39" t="e">
        <f t="array" aca="1" ref="C8" ca="1">_xludf.XLOOKUP(C6,Produtos!$B$6:$B$66,Produtos!$D$6:$D$66,"")</f>
        <v>#NAME?</v>
      </c>
      <c r="E8" s="38" t="s">
        <v>136</v>
      </c>
      <c r="F8" s="40">
        <f>SUMIF(Vendas!$C$4:$C$86,Consultas!$F$6,Vendas!$M$4:$M$86)</f>
        <v>146</v>
      </c>
      <c r="G8" s="37"/>
    </row>
    <row r="9" spans="1:26" ht="24" customHeight="1">
      <c r="B9" s="41" t="s">
        <v>137</v>
      </c>
      <c r="C9" s="39" t="str">
        <f>IFERROR(VLOOKUP($C$6,Produtos!$B$6:$G$66,4,0),"")</f>
        <v>Calçado</v>
      </c>
      <c r="E9" s="42" t="s">
        <v>138</v>
      </c>
      <c r="F9" s="43">
        <f>SUMIF(Vendas!$C$4:$C$86,Consultas!$F$6,Vendas!$F$4:$F$86)</f>
        <v>1</v>
      </c>
      <c r="G9" s="37"/>
    </row>
    <row r="10" spans="1:26" ht="24" customHeight="1">
      <c r="B10" s="41" t="s">
        <v>139</v>
      </c>
      <c r="C10" s="40">
        <f>_xlfn.XLOOKUP($C$6,Produtos!$B$6:$B$66,Produtos!$G$6:$G$66,"")</f>
        <v>89.9</v>
      </c>
      <c r="G10" s="37"/>
    </row>
    <row r="11" spans="1:26" ht="24" customHeight="1">
      <c r="B11" s="38" t="s">
        <v>140</v>
      </c>
      <c r="C11" s="39">
        <f>_xlfn.XLOOKUP($C$6,Produtos!$B$6:$B$66,Produtos!$F$6:$F$66,"")</f>
        <v>48</v>
      </c>
      <c r="G11" s="37"/>
    </row>
    <row r="12" spans="1:26" ht="21.75">
      <c r="B12" s="41" t="s">
        <v>141</v>
      </c>
      <c r="C12" s="39" t="str" cm="1">
        <f t="array" ref="C12">_xlfn.IFS(C11=0,"Estoque Zerado",C11&gt;=C13,"Estoque OK",1,"Rever Estoque")</f>
        <v>Estoque OK</v>
      </c>
      <c r="E12" s="44"/>
    </row>
    <row r="13" spans="1:26" ht="23.25">
      <c r="B13" s="42" t="s">
        <v>142</v>
      </c>
      <c r="C13" s="45">
        <f>_xlfn.XLOOKUP(C9,'Cadastros Auxiliares'!G9:G11,'Cadastros Auxiliares'!H9:H11)</f>
        <v>15</v>
      </c>
      <c r="E13" s="4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4:C4"/>
    <mergeCell ref="E4:F4"/>
  </mergeCells>
  <pageMargins left="0.511811024" right="0.511811024" top="0.78740157499999996" bottom="0.78740157499999996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Vendas!$C:$C</xm:f>
          </x14:formula1>
          <xm:sqref>F6</xm:sqref>
        </x14:dataValidation>
        <x14:dataValidation type="list" allowBlank="1" showErrorMessage="1" xr:uid="{00000000-0002-0000-0400-000001000000}">
          <x14:formula1>
            <xm:f>Produtos!$B:$B</xm:f>
          </x14:formula1>
          <xm:sqref>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Z1000"/>
  <sheetViews>
    <sheetView workbookViewId="0"/>
  </sheetViews>
  <sheetFormatPr defaultColWidth="14.42578125" defaultRowHeight="15" customHeight="1"/>
  <cols>
    <col min="1" max="1" width="8" customWidth="1"/>
    <col min="2" max="2" width="30.85546875" customWidth="1"/>
    <col min="3" max="9" width="17.42578125" customWidth="1"/>
    <col min="10" max="26" width="8.7109375" customWidth="1"/>
  </cols>
  <sheetData>
    <row r="1" spans="1:26" ht="39.75" customHeight="1">
      <c r="A1" s="1"/>
      <c r="B1" s="47" t="s">
        <v>143</v>
      </c>
      <c r="C1" s="3"/>
      <c r="D1" s="3"/>
      <c r="E1" s="3"/>
      <c r="F1" s="3"/>
      <c r="G1" s="3"/>
      <c r="H1" s="3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6"/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B3" s="7"/>
      <c r="C3" s="7"/>
      <c r="D3" s="7"/>
      <c r="E3" s="7"/>
      <c r="F3" s="7"/>
      <c r="G3" s="7"/>
    </row>
    <row r="4" spans="1:26" ht="21.75">
      <c r="B4" s="48" t="s">
        <v>1</v>
      </c>
      <c r="C4" s="49">
        <v>1</v>
      </c>
      <c r="D4" s="50">
        <v>2</v>
      </c>
      <c r="E4" s="49">
        <v>3</v>
      </c>
      <c r="F4" s="50">
        <v>4</v>
      </c>
      <c r="G4" s="49">
        <v>5</v>
      </c>
      <c r="H4" s="50">
        <v>6</v>
      </c>
      <c r="I4" s="49">
        <v>7</v>
      </c>
    </row>
    <row r="5" spans="1:26" ht="21.75">
      <c r="A5" s="51"/>
      <c r="B5" s="52" t="s">
        <v>144</v>
      </c>
      <c r="C5" s="53" t="s">
        <v>145</v>
      </c>
      <c r="D5" s="53" t="s">
        <v>146</v>
      </c>
      <c r="E5" s="53" t="s">
        <v>147</v>
      </c>
      <c r="F5" s="53" t="s">
        <v>148</v>
      </c>
      <c r="G5" s="53" t="s">
        <v>149</v>
      </c>
      <c r="H5" s="53" t="s">
        <v>150</v>
      </c>
      <c r="I5" s="53" t="s">
        <v>151</v>
      </c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8" spans="1:26" ht="43.5">
      <c r="B8" s="54" t="s">
        <v>152</v>
      </c>
      <c r="C8" s="55" t="s">
        <v>18</v>
      </c>
      <c r="D8" s="55" t="s">
        <v>10</v>
      </c>
      <c r="E8" s="55" t="s">
        <v>56</v>
      </c>
      <c r="G8" s="56" t="s">
        <v>4</v>
      </c>
      <c r="H8" s="57" t="s">
        <v>153</v>
      </c>
    </row>
    <row r="9" spans="1:26" ht="18">
      <c r="B9" s="53">
        <v>1</v>
      </c>
      <c r="C9" s="58">
        <v>0</v>
      </c>
      <c r="D9" s="58">
        <v>0.1</v>
      </c>
      <c r="E9" s="59">
        <v>0</v>
      </c>
      <c r="G9" s="53" t="s">
        <v>18</v>
      </c>
      <c r="H9" s="60">
        <v>5</v>
      </c>
    </row>
    <row r="10" spans="1:26" ht="18">
      <c r="B10" s="53">
        <v>2</v>
      </c>
      <c r="C10" s="58">
        <v>0.05</v>
      </c>
      <c r="D10" s="58">
        <v>0.15</v>
      </c>
      <c r="E10" s="59">
        <v>0.1</v>
      </c>
      <c r="G10" s="53" t="s">
        <v>10</v>
      </c>
      <c r="H10" s="60">
        <v>10</v>
      </c>
    </row>
    <row r="11" spans="1:26" ht="18">
      <c r="B11" s="53">
        <v>3</v>
      </c>
      <c r="C11" s="58">
        <v>0.15</v>
      </c>
      <c r="D11" s="58">
        <v>0.2</v>
      </c>
      <c r="E11" s="59">
        <v>0.15</v>
      </c>
      <c r="G11" s="53" t="s">
        <v>56</v>
      </c>
      <c r="H11" s="60">
        <v>15</v>
      </c>
    </row>
    <row r="12" spans="1:26" ht="18">
      <c r="B12" s="53">
        <v>5</v>
      </c>
      <c r="C12" s="58">
        <v>0.25</v>
      </c>
      <c r="D12" s="58">
        <v>0.25</v>
      </c>
      <c r="E12" s="59">
        <v>0.25</v>
      </c>
    </row>
    <row r="13" spans="1:26" ht="18">
      <c r="B13" s="53">
        <v>10</v>
      </c>
      <c r="C13" s="58">
        <v>0.3</v>
      </c>
      <c r="D13" s="58">
        <v>0.3</v>
      </c>
      <c r="E13" s="59">
        <v>0.3</v>
      </c>
      <c r="G13" s="61"/>
    </row>
    <row r="15" spans="1:26" ht="23.25">
      <c r="B15" s="46"/>
      <c r="C15" s="46"/>
      <c r="D15" s="46"/>
      <c r="E15" s="46"/>
      <c r="F15" s="46"/>
    </row>
    <row r="16" spans="1:26" ht="23.25">
      <c r="B16" s="46"/>
      <c r="C16" s="46"/>
      <c r="D16" s="46"/>
      <c r="E16" s="46"/>
      <c r="F16" s="46"/>
    </row>
    <row r="17" spans="2:6" ht="23.25">
      <c r="B17" s="46"/>
      <c r="C17" s="46"/>
      <c r="D17" s="62"/>
      <c r="E17" s="46"/>
      <c r="F17" s="46"/>
    </row>
    <row r="18" spans="2:6" ht="23.25">
      <c r="B18" s="46"/>
      <c r="C18" s="46"/>
      <c r="D18" s="46"/>
      <c r="E18" s="46"/>
      <c r="F18" s="62"/>
    </row>
    <row r="19" spans="2:6" ht="23.25">
      <c r="B19" s="46"/>
      <c r="C19" s="46"/>
      <c r="D19" s="46"/>
      <c r="E19" s="46"/>
      <c r="F19" s="46"/>
    </row>
    <row r="20" spans="2:6" ht="23.25">
      <c r="B20" s="46"/>
      <c r="C20" s="46"/>
      <c r="D20" s="46"/>
      <c r="E20" s="46"/>
      <c r="F20" s="46"/>
    </row>
    <row r="21" spans="2:6" ht="15.75" customHeight="1"/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DAFF01"/>
  </sheetPr>
  <dimension ref="A1:Z1000"/>
  <sheetViews>
    <sheetView workbookViewId="0">
      <selection activeCell="F13" sqref="F13"/>
    </sheetView>
  </sheetViews>
  <sheetFormatPr defaultColWidth="14.42578125" defaultRowHeight="15" customHeight="1"/>
  <cols>
    <col min="1" max="1" width="8.7109375" customWidth="1"/>
    <col min="2" max="2" width="22.140625" customWidth="1"/>
    <col min="3" max="3" width="15.85546875" customWidth="1"/>
    <col min="4" max="4" width="19.140625" customWidth="1"/>
    <col min="5" max="5" width="8.7109375" customWidth="1"/>
    <col min="6" max="6" width="17.28515625" customWidth="1"/>
    <col min="7" max="14" width="12" customWidth="1"/>
    <col min="15" max="26" width="8.7109375" customWidth="1"/>
  </cols>
  <sheetData>
    <row r="1" spans="1:26" ht="39.75" customHeight="1">
      <c r="A1" s="1"/>
      <c r="B1" s="2" t="s">
        <v>154</v>
      </c>
      <c r="C1" s="2"/>
      <c r="D1" s="3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B2" s="63" t="s">
        <v>2</v>
      </c>
      <c r="C2" s="64" t="s">
        <v>5</v>
      </c>
      <c r="D2" s="65" t="s">
        <v>6</v>
      </c>
      <c r="F2" s="118" t="s">
        <v>155</v>
      </c>
      <c r="G2" s="119"/>
      <c r="H2" s="119"/>
      <c r="I2" s="119"/>
      <c r="J2" s="119"/>
      <c r="K2" s="119"/>
      <c r="L2" s="119"/>
      <c r="M2" s="119"/>
      <c r="N2" s="116"/>
    </row>
    <row r="3" spans="1:26" ht="21.75" customHeight="1">
      <c r="B3" s="66" t="s">
        <v>8</v>
      </c>
      <c r="C3" s="67">
        <v>48</v>
      </c>
      <c r="D3" s="68">
        <v>65.900000000000006</v>
      </c>
      <c r="F3" s="69">
        <f>_xlfn.XLOOKUP(20,C3:C10,D3:D10,"",-1)</f>
        <v>259.89999999999998</v>
      </c>
      <c r="G3" s="70"/>
      <c r="H3" s="70"/>
      <c r="I3" s="70"/>
      <c r="J3" s="70"/>
      <c r="K3" s="70"/>
      <c r="L3" s="70"/>
      <c r="M3" s="70"/>
      <c r="N3" s="70"/>
    </row>
    <row r="4" spans="1:26" ht="21.75" customHeight="1">
      <c r="B4" s="66" t="s">
        <v>8</v>
      </c>
      <c r="C4" s="67">
        <v>17</v>
      </c>
      <c r="D4" s="68">
        <v>63.9</v>
      </c>
    </row>
    <row r="5" spans="1:26" ht="21.75" customHeight="1">
      <c r="B5" s="66" t="s">
        <v>8</v>
      </c>
      <c r="C5" s="67">
        <v>37</v>
      </c>
      <c r="D5" s="68">
        <v>70.900000000000006</v>
      </c>
      <c r="F5" s="118" t="s">
        <v>156</v>
      </c>
      <c r="G5" s="119"/>
      <c r="H5" s="119"/>
      <c r="I5" s="119"/>
      <c r="J5" s="119"/>
      <c r="K5" s="119"/>
      <c r="L5" s="119"/>
      <c r="M5" s="119"/>
      <c r="N5" s="116"/>
    </row>
    <row r="6" spans="1:26" ht="21.75" customHeight="1">
      <c r="B6" s="66" t="s">
        <v>16</v>
      </c>
      <c r="C6" s="67">
        <v>36</v>
      </c>
      <c r="D6" s="68">
        <v>145</v>
      </c>
      <c r="F6" s="70" t="str">
        <f>_xlfn.XLOOKUP(35,C3:C10,B3:B10,,-1)</f>
        <v>Calça jeans</v>
      </c>
      <c r="G6" s="70"/>
      <c r="H6" s="70"/>
      <c r="I6" s="70"/>
      <c r="J6" s="70"/>
      <c r="K6" s="70"/>
      <c r="L6" s="70"/>
      <c r="M6" s="70"/>
      <c r="N6" s="70"/>
    </row>
    <row r="7" spans="1:26" ht="21.75" customHeight="1">
      <c r="B7" s="66" t="s">
        <v>20</v>
      </c>
      <c r="C7" s="67">
        <v>19</v>
      </c>
      <c r="D7" s="68">
        <v>259.89999999999998</v>
      </c>
    </row>
    <row r="8" spans="1:26" ht="21.75" customHeight="1">
      <c r="B8" s="66" t="s">
        <v>22</v>
      </c>
      <c r="C8" s="67">
        <v>23</v>
      </c>
      <c r="D8" s="68">
        <v>39.9</v>
      </c>
      <c r="F8" s="118" t="s">
        <v>157</v>
      </c>
      <c r="G8" s="119"/>
      <c r="H8" s="119"/>
      <c r="I8" s="119"/>
      <c r="J8" s="119"/>
      <c r="K8" s="119"/>
      <c r="L8" s="119"/>
      <c r="M8" s="119"/>
      <c r="N8" s="116"/>
    </row>
    <row r="9" spans="1:26" ht="21.75" customHeight="1">
      <c r="B9" s="66" t="s">
        <v>24</v>
      </c>
      <c r="C9" s="67">
        <v>24</v>
      </c>
      <c r="D9" s="68">
        <v>85.9</v>
      </c>
      <c r="F9" s="70" t="str">
        <f>IF(_xlfn.XLOOKUP(65.9,D3:D10,B3:B10)="Bermuda","Sim","Não")</f>
        <v>Sim</v>
      </c>
      <c r="G9" s="70"/>
      <c r="H9" s="70"/>
      <c r="I9" s="70"/>
      <c r="J9" s="70"/>
      <c r="K9" s="70"/>
      <c r="L9" s="70"/>
      <c r="M9" s="70"/>
      <c r="N9" s="70"/>
    </row>
    <row r="10" spans="1:26" ht="21.75" customHeight="1">
      <c r="B10" s="71" t="s">
        <v>24</v>
      </c>
      <c r="C10" s="72">
        <v>34</v>
      </c>
      <c r="D10" s="73">
        <v>89.9</v>
      </c>
    </row>
    <row r="11" spans="1:26" ht="21.75" customHeight="1">
      <c r="F11" s="118" t="s">
        <v>158</v>
      </c>
      <c r="G11" s="119"/>
      <c r="H11" s="119"/>
      <c r="I11" s="119"/>
      <c r="J11" s="119"/>
      <c r="K11" s="119"/>
      <c r="L11" s="119"/>
      <c r="M11" s="119"/>
      <c r="N11" s="116"/>
    </row>
    <row r="12" spans="1:26" ht="21.75" customHeight="1">
      <c r="F12" s="69" t="str">
        <f>_xlfn.XLOOKUP(MAX(D3:D10),D3:D10,B3:B10)</f>
        <v>Bolsa de couro</v>
      </c>
      <c r="G12" s="70"/>
      <c r="H12" s="70"/>
      <c r="I12" s="70"/>
      <c r="J12" s="70"/>
      <c r="K12" s="70"/>
      <c r="L12" s="70"/>
      <c r="M12" s="70"/>
      <c r="N12" s="70"/>
    </row>
    <row r="13" spans="1:26" ht="21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ht="18">
      <c r="A14" s="74"/>
      <c r="B14" s="74"/>
      <c r="C14" s="74"/>
      <c r="D14" s="74"/>
      <c r="E14" s="74"/>
      <c r="F14" s="75"/>
      <c r="G14" s="75"/>
      <c r="H14" s="75"/>
      <c r="I14" s="75"/>
      <c r="J14" s="75"/>
      <c r="K14" s="75"/>
      <c r="L14" s="75"/>
      <c r="M14" s="75"/>
      <c r="N14" s="75"/>
    </row>
    <row r="15" spans="1:26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</row>
    <row r="16" spans="1:26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</row>
    <row r="17" spans="1:14" ht="18">
      <c r="A17" s="74"/>
      <c r="B17" s="74"/>
      <c r="C17" s="74"/>
      <c r="D17" s="74"/>
      <c r="E17" s="74"/>
      <c r="F17" s="75"/>
      <c r="G17" s="75"/>
      <c r="H17" s="75"/>
      <c r="I17" s="75"/>
      <c r="J17" s="75"/>
      <c r="K17" s="75"/>
      <c r="L17" s="75"/>
      <c r="M17" s="75"/>
      <c r="N17" s="75"/>
    </row>
    <row r="18" spans="1:14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</row>
    <row r="19" spans="1:14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</row>
    <row r="20" spans="1:14" ht="18">
      <c r="A20" s="74"/>
      <c r="B20" s="74"/>
      <c r="C20" s="74"/>
      <c r="D20" s="74"/>
      <c r="E20" s="74"/>
      <c r="F20" s="75"/>
      <c r="G20" s="75"/>
      <c r="H20" s="75"/>
      <c r="I20" s="75"/>
      <c r="J20" s="75"/>
      <c r="K20" s="75"/>
      <c r="L20" s="75"/>
      <c r="M20" s="75"/>
      <c r="N20" s="75"/>
    </row>
    <row r="21" spans="1:14" ht="15.75" customHeight="1"/>
    <row r="22" spans="1:14" ht="15.75" customHeight="1"/>
    <row r="23" spans="1:14" ht="15.75" customHeight="1">
      <c r="F23" s="76"/>
      <c r="G23" s="76"/>
      <c r="H23" s="76"/>
      <c r="I23" s="76"/>
      <c r="J23" s="76"/>
      <c r="K23" s="76"/>
      <c r="L23" s="76"/>
      <c r="M23" s="76"/>
      <c r="N23" s="76"/>
    </row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DAFF01"/>
  </sheetPr>
  <dimension ref="A1:Z991"/>
  <sheetViews>
    <sheetView workbookViewId="0">
      <selection activeCell="E6" sqref="E6"/>
    </sheetView>
  </sheetViews>
  <sheetFormatPr defaultColWidth="14.42578125" defaultRowHeight="15" customHeight="1"/>
  <cols>
    <col min="1" max="1" width="8.7109375" customWidth="1"/>
    <col min="2" max="2" width="22.140625" customWidth="1"/>
    <col min="3" max="3" width="15.85546875" customWidth="1"/>
    <col min="4" max="5" width="19.140625" customWidth="1"/>
    <col min="6" max="6" width="8.7109375" customWidth="1"/>
    <col min="7" max="7" width="17.28515625" customWidth="1"/>
    <col min="8" max="9" width="12" customWidth="1"/>
    <col min="10" max="10" width="14.5703125" bestFit="1" customWidth="1"/>
    <col min="11" max="11" width="14.42578125" bestFit="1" customWidth="1"/>
    <col min="12" max="15" width="12" customWidth="1"/>
    <col min="16" max="26" width="8.7109375" customWidth="1"/>
  </cols>
  <sheetData>
    <row r="1" spans="1:26" ht="39.75" customHeight="1">
      <c r="A1" s="1"/>
      <c r="B1" s="2" t="s">
        <v>154</v>
      </c>
      <c r="C1" s="2"/>
      <c r="D1" s="3"/>
      <c r="E1" s="3"/>
      <c r="F1" s="4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B2" s="63" t="s">
        <v>2</v>
      </c>
      <c r="C2" s="64" t="s">
        <v>5</v>
      </c>
      <c r="D2" s="65" t="s">
        <v>159</v>
      </c>
      <c r="E2" s="65" t="s">
        <v>6</v>
      </c>
      <c r="G2" s="118" t="s">
        <v>155</v>
      </c>
      <c r="H2" s="119"/>
      <c r="I2" s="119"/>
      <c r="J2" s="119"/>
      <c r="K2" s="119"/>
      <c r="L2" s="119"/>
      <c r="M2" s="119"/>
      <c r="N2" s="119"/>
      <c r="O2" s="116"/>
    </row>
    <row r="3" spans="1:26" ht="21.75" customHeight="1">
      <c r="B3" s="66" t="s">
        <v>24</v>
      </c>
      <c r="C3" s="67">
        <v>34</v>
      </c>
      <c r="D3" s="77">
        <f>ABS(C3 - 20)</f>
        <v>14</v>
      </c>
      <c r="E3" s="68">
        <v>89.9</v>
      </c>
      <c r="G3" s="69">
        <f>VLOOKUP(MIN(D3:D10),D3:E10,2,FALSE)</f>
        <v>259.89999999999998</v>
      </c>
      <c r="H3" s="78">
        <f>VLOOKUP(20,C3:E10,3,TRUE)</f>
        <v>259.89999999999998</v>
      </c>
      <c r="I3" s="70">
        <f>VLOOKUP(20,C3:E10,3,TRUE)</f>
        <v>259.89999999999998</v>
      </c>
      <c r="J3" s="79">
        <f>_xlfn.XLOOKUP(20,C3:C10,E3:E10,"",-1)</f>
        <v>259.89999999999998</v>
      </c>
      <c r="K3" s="69" cm="1">
        <f t="array" ref="K3">INDEX(E3:E10,_xlfn.XMATCH(20,C3:C10,-1))</f>
        <v>259.89999999999998</v>
      </c>
      <c r="L3" s="70">
        <f>VLOOKUP(20,C3:E10,3,TRUE)</f>
        <v>259.89999999999998</v>
      </c>
      <c r="M3" s="70"/>
      <c r="N3" s="70"/>
      <c r="O3" s="70"/>
    </row>
    <row r="4" spans="1:26" ht="21.75" customHeight="1">
      <c r="B4" s="66" t="s">
        <v>24</v>
      </c>
      <c r="C4" s="67">
        <v>24</v>
      </c>
      <c r="D4" s="77">
        <f>ABS(C4 - 20)</f>
        <v>4</v>
      </c>
      <c r="E4" s="68">
        <v>85.9</v>
      </c>
    </row>
    <row r="5" spans="1:26" ht="21.75" customHeight="1">
      <c r="B5" s="66" t="s">
        <v>22</v>
      </c>
      <c r="C5" s="67">
        <v>23</v>
      </c>
      <c r="D5" s="77">
        <f>ABS(C5 - 20)</f>
        <v>3</v>
      </c>
      <c r="E5" s="68">
        <v>39.9</v>
      </c>
      <c r="G5" s="118" t="s">
        <v>156</v>
      </c>
      <c r="H5" s="119"/>
      <c r="I5" s="119"/>
      <c r="J5" s="119"/>
      <c r="K5" s="119"/>
      <c r="L5" s="119"/>
      <c r="M5" s="119"/>
      <c r="N5" s="119"/>
      <c r="O5" s="116"/>
    </row>
    <row r="6" spans="1:26" ht="21.75" customHeight="1">
      <c r="B6" s="66" t="s">
        <v>20</v>
      </c>
      <c r="C6" s="67">
        <v>19</v>
      </c>
      <c r="D6" s="77">
        <f>ABS(C6 - 20)</f>
        <v>1</v>
      </c>
      <c r="E6" s="68">
        <v>259.89999999999998</v>
      </c>
      <c r="G6" s="70"/>
      <c r="H6" s="70"/>
      <c r="I6" s="70"/>
      <c r="J6" s="70"/>
      <c r="K6" s="70"/>
      <c r="L6" s="70"/>
      <c r="M6" s="70"/>
      <c r="N6" s="70"/>
      <c r="O6" s="70"/>
    </row>
    <row r="7" spans="1:26" ht="21.75" customHeight="1">
      <c r="B7" s="66" t="s">
        <v>16</v>
      </c>
      <c r="C7" s="67">
        <v>36</v>
      </c>
      <c r="D7" s="77">
        <f>ABS(C7 - 20)</f>
        <v>16</v>
      </c>
      <c r="E7" s="68">
        <v>145</v>
      </c>
    </row>
    <row r="8" spans="1:26" ht="21.75" customHeight="1">
      <c r="B8" s="66" t="s">
        <v>8</v>
      </c>
      <c r="C8" s="67">
        <v>48</v>
      </c>
      <c r="D8" s="77">
        <f>ABS(C8 - 20)</f>
        <v>28</v>
      </c>
      <c r="E8" s="68">
        <v>65.900000000000006</v>
      </c>
      <c r="G8" s="118" t="s">
        <v>157</v>
      </c>
      <c r="H8" s="119"/>
      <c r="I8" s="119"/>
      <c r="J8" s="119"/>
      <c r="K8" s="119"/>
      <c r="L8" s="119"/>
      <c r="M8" s="119"/>
      <c r="N8" s="119"/>
      <c r="O8" s="116"/>
    </row>
    <row r="9" spans="1:26" ht="21.75" customHeight="1">
      <c r="B9" s="66" t="s">
        <v>8</v>
      </c>
      <c r="C9" s="67">
        <v>37</v>
      </c>
      <c r="D9" s="77">
        <f>ABS(C9 - 20)</f>
        <v>17</v>
      </c>
      <c r="E9" s="68">
        <v>70.900000000000006</v>
      </c>
      <c r="G9" s="70"/>
      <c r="H9" s="70"/>
      <c r="I9" s="70"/>
      <c r="J9" s="70"/>
      <c r="K9" s="70"/>
      <c r="L9" s="70"/>
      <c r="M9" s="70"/>
      <c r="N9" s="70"/>
      <c r="O9" s="70"/>
    </row>
    <row r="10" spans="1:26" ht="21.75" customHeight="1">
      <c r="B10" s="71" t="s">
        <v>8</v>
      </c>
      <c r="C10" s="72">
        <v>17</v>
      </c>
      <c r="D10" s="80">
        <f>ABS(C10 - 20)</f>
        <v>3</v>
      </c>
      <c r="E10" s="73">
        <v>63.9</v>
      </c>
    </row>
    <row r="11" spans="1:26" ht="21.75" customHeight="1">
      <c r="G11" s="118" t="s">
        <v>158</v>
      </c>
      <c r="H11" s="119"/>
      <c r="I11" s="119"/>
      <c r="J11" s="119"/>
      <c r="K11" s="119"/>
      <c r="L11" s="119"/>
      <c r="M11" s="119"/>
      <c r="N11" s="119"/>
      <c r="O11" s="116"/>
    </row>
    <row r="12" spans="1:26" ht="21.75" customHeight="1">
      <c r="G12" s="69"/>
      <c r="H12" s="70"/>
      <c r="I12" s="70"/>
      <c r="J12" s="70"/>
      <c r="K12" s="70"/>
      <c r="L12" s="70"/>
      <c r="M12" s="70"/>
      <c r="N12" s="70"/>
      <c r="O12" s="70"/>
    </row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sortState xmlns:xlrd2="http://schemas.microsoft.com/office/spreadsheetml/2017/richdata2" ref="B3:E10">
    <sortCondition descending="1" ref="B3:B10"/>
  </sortState>
  <mergeCells count="4">
    <mergeCell ref="G2:O2"/>
    <mergeCell ref="G5:O5"/>
    <mergeCell ref="G8:O8"/>
    <mergeCell ref="G11:O11"/>
  </mergeCells>
  <pageMargins left="0.511811024" right="0.511811024" top="0.78740157499999996" bottom="0.78740157499999996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/>
  <cols>
    <col min="1" max="1" width="17.140625" customWidth="1"/>
    <col min="2" max="2" width="20.85546875" customWidth="1"/>
    <col min="3" max="3" width="1.28515625" customWidth="1"/>
    <col min="4" max="5" width="8.7109375" customWidth="1"/>
    <col min="6" max="6" width="13.5703125" customWidth="1"/>
    <col min="7" max="7" width="8.7109375" customWidth="1"/>
    <col min="8" max="8" width="1.28515625" customWidth="1"/>
    <col min="9" max="11" width="13" customWidth="1"/>
    <col min="12" max="12" width="15.28515625" customWidth="1"/>
    <col min="13" max="26" width="8.7109375" customWidth="1"/>
  </cols>
  <sheetData>
    <row r="1" spans="1:26">
      <c r="A1" s="81" t="s">
        <v>160</v>
      </c>
      <c r="B1" s="82" t="s">
        <v>161</v>
      </c>
      <c r="C1" s="83"/>
      <c r="D1" s="81" t="s">
        <v>162</v>
      </c>
      <c r="E1" s="84" t="s">
        <v>163</v>
      </c>
      <c r="F1" s="84" t="s">
        <v>127</v>
      </c>
      <c r="G1" s="82" t="s">
        <v>121</v>
      </c>
      <c r="H1" s="83"/>
      <c r="I1" s="85" t="s">
        <v>4</v>
      </c>
      <c r="J1" s="86" t="s">
        <v>164</v>
      </c>
      <c r="K1" s="86" t="s">
        <v>165</v>
      </c>
      <c r="L1" s="87" t="s">
        <v>127</v>
      </c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>
      <c r="A2" s="88" t="s">
        <v>18</v>
      </c>
      <c r="B2" s="89" t="e">
        <f>SUMIF(#REF!,A2,Vendas!$M$5:$M$86)</f>
        <v>#REF!</v>
      </c>
      <c r="D2" s="88">
        <v>1</v>
      </c>
      <c r="E2" s="90" t="s">
        <v>166</v>
      </c>
      <c r="F2" s="91">
        <f>SUMIF(Vendas!$A$5:$A$86,D2,Vendas!$M$5:$M$86)</f>
        <v>1750.9</v>
      </c>
      <c r="G2" s="92">
        <f>SUMIF(Vendas!$A$5:$A$86,D2,Vendas!$F$5:$F$86)</f>
        <v>14</v>
      </c>
      <c r="I2" s="88" t="s">
        <v>109</v>
      </c>
      <c r="J2" s="93" t="e">
        <f t="shared" ref="J2:J4" si="0">L2/SUM($L$2:$L$4)</f>
        <v>#DIV/0!</v>
      </c>
      <c r="K2" s="94" t="e">
        <f t="shared" ref="K2:K4" si="1">100%-J2</f>
        <v>#DIV/0!</v>
      </c>
      <c r="L2" s="89">
        <f>SUMIF(Vendas!$N$5:$N$86,I2,Vendas!$M$5:$M$86)</f>
        <v>0</v>
      </c>
    </row>
    <row r="3" spans="1:26">
      <c r="A3" s="88" t="s">
        <v>167</v>
      </c>
      <c r="B3" s="89" t="e">
        <f>SUMIF(#REF!,A3,Vendas!$M$5:$M$86)</f>
        <v>#REF!</v>
      </c>
      <c r="D3" s="88">
        <v>2</v>
      </c>
      <c r="E3" s="90" t="s">
        <v>168</v>
      </c>
      <c r="F3" s="91">
        <f>SUMIF(Vendas!$A$5:$A$86,D3,Vendas!$M$5:$M$86)</f>
        <v>2974.9</v>
      </c>
      <c r="G3" s="92">
        <f>SUMIF(Vendas!$A$5:$A$86,D3,Vendas!$F$5:$F$86)</f>
        <v>15</v>
      </c>
      <c r="I3" s="88" t="s">
        <v>103</v>
      </c>
      <c r="J3" s="93" t="e">
        <f t="shared" si="0"/>
        <v>#DIV/0!</v>
      </c>
      <c r="K3" s="94" t="e">
        <f t="shared" si="1"/>
        <v>#DIV/0!</v>
      </c>
      <c r="L3" s="89">
        <f>SUMIF(Vendas!$N$5:$N$86,I3,Vendas!$M$5:$M$86)</f>
        <v>0</v>
      </c>
    </row>
    <row r="4" spans="1:26">
      <c r="A4" s="95" t="s">
        <v>10</v>
      </c>
      <c r="B4" s="96" t="e">
        <f>SUMIF(#REF!,A4,Vendas!$M$5:$M$86)</f>
        <v>#REF!</v>
      </c>
      <c r="D4" s="88">
        <v>3</v>
      </c>
      <c r="E4" s="90" t="s">
        <v>169</v>
      </c>
      <c r="F4" s="91">
        <f>SUMIF(Vendas!$A$5:$A$86,D4,Vendas!$M$5:$M$86)</f>
        <v>3698.1</v>
      </c>
      <c r="G4" s="92">
        <f>SUMIF(Vendas!$A$5:$A$86,D4,Vendas!$F$5:$F$86)</f>
        <v>26</v>
      </c>
      <c r="I4" s="95" t="s">
        <v>106</v>
      </c>
      <c r="J4" s="97" t="e">
        <f t="shared" si="0"/>
        <v>#DIV/0!</v>
      </c>
      <c r="K4" s="98" t="e">
        <f t="shared" si="1"/>
        <v>#DIV/0!</v>
      </c>
      <c r="L4" s="96">
        <f>SUMIF(Vendas!$N$5:$N$86,I4,Vendas!$M$5:$M$86)</f>
        <v>0</v>
      </c>
    </row>
    <row r="5" spans="1:26">
      <c r="D5" s="88">
        <v>4</v>
      </c>
      <c r="E5" s="90" t="s">
        <v>170</v>
      </c>
      <c r="F5" s="91">
        <f>SUMIF(Vendas!$A$5:$A$86,D5,Vendas!$M$5:$M$86)</f>
        <v>3651.0999999999995</v>
      </c>
      <c r="G5" s="92">
        <f>SUMIF(Vendas!$A$5:$A$86,D5,Vendas!$F$5:$F$86)</f>
        <v>28</v>
      </c>
    </row>
    <row r="6" spans="1:26">
      <c r="D6" s="88">
        <v>5</v>
      </c>
      <c r="E6" s="90" t="s">
        <v>171</v>
      </c>
      <c r="F6" s="91">
        <f>SUMIF(Vendas!$A$5:$A$86,D6,Vendas!$M$5:$M$86)</f>
        <v>2776.2999999999997</v>
      </c>
      <c r="G6" s="92">
        <f>SUMIF(Vendas!$A$5:$A$86,D6,Vendas!$F$5:$F$86)</f>
        <v>17</v>
      </c>
    </row>
    <row r="7" spans="1:26">
      <c r="D7" s="95">
        <v>6</v>
      </c>
      <c r="E7" s="99" t="s">
        <v>172</v>
      </c>
      <c r="F7" s="100">
        <f>SUMIF(Vendas!$A$5:$A$86,D7,Vendas!$M$5:$M$86)</f>
        <v>3477.7000000000007</v>
      </c>
      <c r="G7" s="101">
        <f>SUMIF(Vendas!$A$5:$A$86,D7,Vendas!$F$5:$F$86)</f>
        <v>41</v>
      </c>
    </row>
    <row r="11" spans="1:26">
      <c r="I11" s="102"/>
      <c r="J11" s="102"/>
      <c r="K11" s="102"/>
      <c r="L11" s="102"/>
    </row>
    <row r="12" spans="1:26">
      <c r="J12" s="103"/>
      <c r="K12" s="104"/>
      <c r="L12" s="12"/>
    </row>
    <row r="13" spans="1:26">
      <c r="J13" s="103"/>
      <c r="K13" s="104"/>
      <c r="L13" s="12"/>
    </row>
    <row r="14" spans="1:26">
      <c r="J14" s="103"/>
      <c r="K14" s="104"/>
      <c r="L14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B1000"/>
  <sheetViews>
    <sheetView showGridLines="0" workbookViewId="0"/>
  </sheetViews>
  <sheetFormatPr defaultColWidth="14.42578125" defaultRowHeight="15" customHeight="1"/>
  <cols>
    <col min="1" max="80" width="2" customWidth="1"/>
  </cols>
  <sheetData>
    <row r="1" spans="1:80" ht="9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</row>
    <row r="2" spans="1:80" ht="9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128" t="s">
        <v>173</v>
      </c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2"/>
      <c r="AO2" s="75"/>
      <c r="AP2" s="75"/>
      <c r="AQ2" s="128" t="s">
        <v>174</v>
      </c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2"/>
      <c r="BI2" s="75"/>
      <c r="BJ2" s="75"/>
      <c r="BK2" s="128" t="s">
        <v>175</v>
      </c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2"/>
    </row>
    <row r="3" spans="1:80" ht="9.7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125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7"/>
      <c r="AO3" s="75"/>
      <c r="AP3" s="75"/>
      <c r="AQ3" s="125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7"/>
      <c r="BI3" s="75"/>
      <c r="BJ3" s="75"/>
      <c r="BK3" s="125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7"/>
    </row>
    <row r="4" spans="1:80" ht="9.7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129">
        <f>COUNTA(Produtos!$B$7:$B$66)</f>
        <v>60</v>
      </c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2"/>
      <c r="AO4" s="75"/>
      <c r="AP4" s="75"/>
      <c r="AQ4" s="129">
        <f>SUM(Vendas!$F$5:$F$86)</f>
        <v>250</v>
      </c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2"/>
      <c r="BI4" s="75"/>
      <c r="BJ4" s="75"/>
      <c r="BK4" s="130">
        <f>SUM(Vendas!$M$5:$M$86)</f>
        <v>33304.799999999988</v>
      </c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2"/>
    </row>
    <row r="5" spans="1:80" ht="9.75" customHeight="1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123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24"/>
      <c r="AO5" s="75"/>
      <c r="AP5" s="75"/>
      <c r="AQ5" s="123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24"/>
      <c r="BI5" s="75"/>
      <c r="BJ5" s="75"/>
      <c r="BK5" s="123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24"/>
    </row>
    <row r="6" spans="1:80" ht="9.75" customHeigh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123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24"/>
      <c r="AO6" s="75"/>
      <c r="AP6" s="75"/>
      <c r="AQ6" s="123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24"/>
      <c r="BI6" s="75"/>
      <c r="BJ6" s="75"/>
      <c r="BK6" s="123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24"/>
    </row>
    <row r="7" spans="1:80" ht="9.7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125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7"/>
      <c r="AO7" s="75"/>
      <c r="AP7" s="75"/>
      <c r="AQ7" s="125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7"/>
      <c r="BI7" s="75"/>
      <c r="BJ7" s="75"/>
      <c r="BK7" s="125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7"/>
    </row>
    <row r="8" spans="1:80" ht="9.7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</row>
    <row r="9" spans="1:80" ht="9.75" customHeight="1">
      <c r="A9" s="75"/>
      <c r="B9" s="75"/>
      <c r="C9" s="128" t="s">
        <v>176</v>
      </c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2"/>
    </row>
    <row r="10" spans="1:80" ht="9.75" customHeight="1">
      <c r="A10" s="75"/>
      <c r="B10" s="75"/>
      <c r="C10" s="125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7"/>
    </row>
    <row r="11" spans="1:80" ht="9.75" customHeight="1">
      <c r="A11" s="75"/>
      <c r="B11" s="75"/>
      <c r="C11" s="120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2"/>
    </row>
    <row r="12" spans="1:80" ht="9.75" customHeight="1">
      <c r="A12" s="75"/>
      <c r="B12" s="75"/>
      <c r="C12" s="123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24"/>
    </row>
    <row r="13" spans="1:80" ht="9.75" customHeight="1">
      <c r="A13" s="75"/>
      <c r="B13" s="75"/>
      <c r="C13" s="123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24"/>
    </row>
    <row r="14" spans="1:80" ht="9.75" customHeight="1">
      <c r="A14" s="75"/>
      <c r="B14" s="75"/>
      <c r="C14" s="123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24"/>
    </row>
    <row r="15" spans="1:80" ht="9.75" customHeight="1">
      <c r="A15" s="75"/>
      <c r="B15" s="75"/>
      <c r="C15" s="123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24"/>
    </row>
    <row r="16" spans="1:80" ht="9.75" customHeight="1">
      <c r="A16" s="75"/>
      <c r="B16" s="75"/>
      <c r="C16" s="123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24"/>
    </row>
    <row r="17" spans="1:80" ht="9.75" customHeight="1">
      <c r="A17" s="75"/>
      <c r="B17" s="75"/>
      <c r="C17" s="123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24"/>
    </row>
    <row r="18" spans="1:80" ht="9.75" customHeight="1">
      <c r="A18" s="75"/>
      <c r="B18" s="75"/>
      <c r="C18" s="123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24"/>
    </row>
    <row r="19" spans="1:80" ht="9.75" customHeight="1">
      <c r="A19" s="75"/>
      <c r="B19" s="75"/>
      <c r="C19" s="123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24"/>
    </row>
    <row r="20" spans="1:80" ht="9.75" customHeight="1">
      <c r="A20" s="75"/>
      <c r="B20" s="75"/>
      <c r="C20" s="123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24"/>
    </row>
    <row r="21" spans="1:80" ht="9.75" customHeight="1">
      <c r="A21" s="75"/>
      <c r="B21" s="75"/>
      <c r="C21" s="123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24"/>
    </row>
    <row r="22" spans="1:80" ht="9.75" customHeight="1">
      <c r="A22" s="75"/>
      <c r="B22" s="75"/>
      <c r="C22" s="123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24"/>
    </row>
    <row r="23" spans="1:80" ht="9.75" customHeight="1">
      <c r="A23" s="75"/>
      <c r="B23" s="75"/>
      <c r="C23" s="123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24"/>
    </row>
    <row r="24" spans="1:80" ht="9.75" customHeight="1">
      <c r="A24" s="75"/>
      <c r="B24" s="75"/>
      <c r="C24" s="125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6"/>
      <c r="BZ24" s="126"/>
      <c r="CA24" s="126"/>
      <c r="CB24" s="127"/>
    </row>
    <row r="25" spans="1:80" ht="9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</row>
    <row r="26" spans="1:80" ht="9.75" customHeight="1">
      <c r="A26" s="75"/>
      <c r="B26" s="75"/>
      <c r="C26" s="128" t="s">
        <v>177</v>
      </c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2"/>
      <c r="AO26" s="105"/>
      <c r="AP26" s="105"/>
      <c r="AQ26" s="128" t="s">
        <v>178</v>
      </c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2"/>
    </row>
    <row r="27" spans="1:80" ht="9.75" customHeight="1">
      <c r="A27" s="75"/>
      <c r="B27" s="75"/>
      <c r="C27" s="125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7"/>
      <c r="AO27" s="105"/>
      <c r="AP27" s="105"/>
      <c r="AQ27" s="125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6"/>
      <c r="BR27" s="126"/>
      <c r="BS27" s="126"/>
      <c r="BT27" s="126"/>
      <c r="BU27" s="126"/>
      <c r="BV27" s="126"/>
      <c r="BW27" s="126"/>
      <c r="BX27" s="126"/>
      <c r="BY27" s="126"/>
      <c r="BZ27" s="126"/>
      <c r="CA27" s="126"/>
      <c r="CB27" s="127"/>
    </row>
    <row r="28" spans="1:80" ht="9.75" customHeight="1">
      <c r="A28" s="75"/>
      <c r="B28" s="75"/>
      <c r="C28" s="120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2"/>
      <c r="AO28" s="75"/>
      <c r="AP28" s="75"/>
      <c r="AQ28" s="120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2"/>
    </row>
    <row r="29" spans="1:80" ht="9.75" customHeight="1">
      <c r="A29" s="75"/>
      <c r="B29" s="75"/>
      <c r="C29" s="123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24"/>
      <c r="AO29" s="75"/>
      <c r="AP29" s="75"/>
      <c r="AQ29" s="123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24"/>
    </row>
    <row r="30" spans="1:80" ht="9.75" customHeight="1">
      <c r="A30" s="75"/>
      <c r="B30" s="75"/>
      <c r="C30" s="123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24"/>
      <c r="AO30" s="75"/>
      <c r="AP30" s="75"/>
      <c r="AQ30" s="123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24"/>
    </row>
    <row r="31" spans="1:80" ht="9.75" customHeight="1">
      <c r="A31" s="75"/>
      <c r="B31" s="75"/>
      <c r="C31" s="123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24"/>
      <c r="AO31" s="75"/>
      <c r="AP31" s="75"/>
      <c r="AQ31" s="123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24"/>
    </row>
    <row r="32" spans="1:80" ht="9.75" customHeight="1">
      <c r="A32" s="75"/>
      <c r="B32" s="75"/>
      <c r="C32" s="123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24"/>
      <c r="AO32" s="75"/>
      <c r="AP32" s="75"/>
      <c r="AQ32" s="123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24"/>
    </row>
    <row r="33" spans="1:80" ht="9.75" customHeight="1">
      <c r="A33" s="75"/>
      <c r="B33" s="75"/>
      <c r="C33" s="123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24"/>
      <c r="AO33" s="75"/>
      <c r="AP33" s="75"/>
      <c r="AQ33" s="123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24"/>
    </row>
    <row r="34" spans="1:80" ht="9.75" customHeight="1">
      <c r="A34" s="75"/>
      <c r="B34" s="75"/>
      <c r="C34" s="123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24"/>
      <c r="AO34" s="75"/>
      <c r="AP34" s="75"/>
      <c r="AQ34" s="123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24"/>
    </row>
    <row r="35" spans="1:80" ht="9.75" customHeight="1">
      <c r="A35" s="75"/>
      <c r="B35" s="75"/>
      <c r="C35" s="123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24"/>
      <c r="AO35" s="75"/>
      <c r="AP35" s="75"/>
      <c r="AQ35" s="123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24"/>
    </row>
    <row r="36" spans="1:80" ht="9.75" customHeight="1">
      <c r="A36" s="75"/>
      <c r="B36" s="75"/>
      <c r="C36" s="123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24"/>
      <c r="AO36" s="75"/>
      <c r="AP36" s="75"/>
      <c r="AQ36" s="123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24"/>
    </row>
    <row r="37" spans="1:80" ht="9.75" customHeight="1">
      <c r="A37" s="75"/>
      <c r="B37" s="75"/>
      <c r="C37" s="123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24"/>
      <c r="AO37" s="75"/>
      <c r="AP37" s="75"/>
      <c r="AQ37" s="123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24"/>
    </row>
    <row r="38" spans="1:80" ht="9.75" customHeight="1">
      <c r="A38" s="75"/>
      <c r="B38" s="75"/>
      <c r="C38" s="123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24"/>
      <c r="AO38" s="75"/>
      <c r="AP38" s="75"/>
      <c r="AQ38" s="123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24"/>
    </row>
    <row r="39" spans="1:80" ht="9.75" customHeight="1">
      <c r="A39" s="75"/>
      <c r="B39" s="75"/>
      <c r="C39" s="123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24"/>
      <c r="AO39" s="75"/>
      <c r="AP39" s="75"/>
      <c r="AQ39" s="123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24"/>
    </row>
    <row r="40" spans="1:80" ht="9.75" customHeight="1">
      <c r="A40" s="75"/>
      <c r="B40" s="75"/>
      <c r="C40" s="123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24"/>
      <c r="AO40" s="75"/>
      <c r="AP40" s="75"/>
      <c r="AQ40" s="123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24"/>
    </row>
    <row r="41" spans="1:80" ht="9.75" customHeight="1">
      <c r="A41" s="75"/>
      <c r="B41" s="75"/>
      <c r="C41" s="123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24"/>
      <c r="AO41" s="75"/>
      <c r="AP41" s="75"/>
      <c r="AQ41" s="123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24"/>
    </row>
    <row r="42" spans="1:80" ht="9.75" customHeight="1">
      <c r="A42" s="75"/>
      <c r="B42" s="75"/>
      <c r="C42" s="123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24"/>
      <c r="AO42" s="75"/>
      <c r="AP42" s="75"/>
      <c r="AQ42" s="123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24"/>
    </row>
    <row r="43" spans="1:80" ht="9.75" customHeight="1">
      <c r="A43" s="75"/>
      <c r="B43" s="75"/>
      <c r="C43" s="123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24"/>
      <c r="AO43" s="75"/>
      <c r="AP43" s="75"/>
      <c r="AQ43" s="123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24"/>
    </row>
    <row r="44" spans="1:80" ht="9.75" customHeight="1">
      <c r="A44" s="75"/>
      <c r="B44" s="75"/>
      <c r="C44" s="123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24"/>
      <c r="AO44" s="75"/>
      <c r="AP44" s="75"/>
      <c r="AQ44" s="123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24"/>
    </row>
    <row r="45" spans="1:80" ht="9.75" customHeight="1">
      <c r="A45" s="75"/>
      <c r="B45" s="75"/>
      <c r="C45" s="123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24"/>
      <c r="AO45" s="75"/>
      <c r="AP45" s="75"/>
      <c r="AQ45" s="123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24"/>
    </row>
    <row r="46" spans="1:80" ht="9.75" customHeight="1">
      <c r="A46" s="75"/>
      <c r="B46" s="75"/>
      <c r="C46" s="125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7"/>
      <c r="AO46" s="75"/>
      <c r="AP46" s="75"/>
      <c r="AQ46" s="125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6"/>
      <c r="BN46" s="126"/>
      <c r="BO46" s="126"/>
      <c r="BP46" s="126"/>
      <c r="BQ46" s="126"/>
      <c r="BR46" s="126"/>
      <c r="BS46" s="126"/>
      <c r="BT46" s="126"/>
      <c r="BU46" s="126"/>
      <c r="BV46" s="126"/>
      <c r="BW46" s="126"/>
      <c r="BX46" s="126"/>
      <c r="BY46" s="126"/>
      <c r="BZ46" s="126"/>
      <c r="CA46" s="126"/>
      <c r="CB46" s="127"/>
    </row>
    <row r="47" spans="1:80" ht="9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</row>
    <row r="48" spans="1:80" ht="9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</row>
    <row r="49" spans="1:80" ht="9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</row>
    <row r="50" spans="1:80" ht="9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</row>
    <row r="51" spans="1:80" ht="9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</row>
    <row r="52" spans="1:80" ht="9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</row>
    <row r="53" spans="1:80" ht="9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</row>
    <row r="54" spans="1:80" ht="9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</row>
    <row r="55" spans="1:80" ht="9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</row>
    <row r="56" spans="1:80" ht="9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</row>
    <row r="57" spans="1:80" ht="9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</row>
    <row r="58" spans="1:80" ht="9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</row>
    <row r="59" spans="1:80" ht="9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</row>
    <row r="60" spans="1:80" ht="9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</row>
    <row r="61" spans="1:80" ht="9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</row>
    <row r="62" spans="1:80" ht="9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</row>
    <row r="63" spans="1:80" ht="9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</row>
    <row r="64" spans="1:80" ht="9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</row>
    <row r="65" spans="1:80" ht="9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</row>
    <row r="66" spans="1:80" ht="9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</row>
    <row r="67" spans="1:80" ht="9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</row>
    <row r="68" spans="1:80" ht="9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</row>
    <row r="69" spans="1:80" ht="9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</row>
    <row r="70" spans="1:80" ht="9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</row>
    <row r="71" spans="1:80" ht="9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</row>
    <row r="72" spans="1:80" ht="9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</row>
    <row r="73" spans="1:80" ht="9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</row>
    <row r="74" spans="1:80" ht="9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</row>
    <row r="75" spans="1:80" ht="9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</row>
    <row r="76" spans="1:80" ht="9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</row>
    <row r="77" spans="1:80" ht="9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</row>
    <row r="78" spans="1:80" ht="9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</row>
    <row r="79" spans="1:80" ht="9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</row>
    <row r="80" spans="1:80" ht="9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</row>
    <row r="81" spans="1:80" ht="9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</row>
    <row r="82" spans="1:80" ht="9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</row>
    <row r="83" spans="1:80" ht="9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</row>
    <row r="84" spans="1:80" ht="9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</row>
    <row r="85" spans="1:80" ht="9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5"/>
    </row>
    <row r="86" spans="1:80" ht="9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</row>
    <row r="87" spans="1:80" ht="9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</row>
    <row r="88" spans="1:80" ht="9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5"/>
    </row>
    <row r="89" spans="1:80" ht="9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  <c r="BZ89" s="75"/>
      <c r="CA89" s="75"/>
      <c r="CB89" s="75"/>
    </row>
    <row r="90" spans="1:80" ht="9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  <c r="BZ90" s="75"/>
      <c r="CA90" s="75"/>
      <c r="CB90" s="75"/>
    </row>
    <row r="91" spans="1:80" ht="9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5"/>
    </row>
    <row r="92" spans="1:80" ht="9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5"/>
    </row>
    <row r="93" spans="1:80" ht="9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</row>
    <row r="94" spans="1:80" ht="9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</row>
    <row r="95" spans="1:80" ht="9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5"/>
    </row>
    <row r="96" spans="1:80" ht="9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</row>
    <row r="97" spans="1:80" ht="9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5"/>
    </row>
    <row r="98" spans="1:80" ht="9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</row>
    <row r="99" spans="1:80" ht="9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5"/>
    </row>
    <row r="100" spans="1:80" ht="9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</row>
    <row r="101" spans="1:80" ht="9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</row>
    <row r="102" spans="1:80" ht="9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</row>
    <row r="103" spans="1:80" ht="9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</row>
    <row r="104" spans="1:80" ht="9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</row>
    <row r="105" spans="1:80" ht="9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5"/>
      <c r="CA105" s="75"/>
      <c r="CB105" s="75"/>
    </row>
    <row r="106" spans="1:80" ht="9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5"/>
      <c r="CA106" s="75"/>
      <c r="CB106" s="75"/>
    </row>
    <row r="107" spans="1:80" ht="9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5"/>
      <c r="CA107" s="75"/>
      <c r="CB107" s="75"/>
    </row>
    <row r="108" spans="1:80" ht="9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5"/>
      <c r="CA108" s="75"/>
      <c r="CB108" s="75"/>
    </row>
    <row r="109" spans="1:80" ht="9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5"/>
      <c r="CA109" s="75"/>
      <c r="CB109" s="75"/>
    </row>
    <row r="110" spans="1:80" ht="9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5"/>
      <c r="CA110" s="75"/>
      <c r="CB110" s="75"/>
    </row>
    <row r="111" spans="1:80" ht="9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  <c r="BZ111" s="75"/>
      <c r="CA111" s="75"/>
      <c r="CB111" s="75"/>
    </row>
    <row r="112" spans="1:80" ht="9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  <c r="BZ112" s="75"/>
      <c r="CA112" s="75"/>
      <c r="CB112" s="75"/>
    </row>
    <row r="113" spans="1:80" ht="9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  <c r="BZ113" s="75"/>
      <c r="CA113" s="75"/>
      <c r="CB113" s="75"/>
    </row>
    <row r="114" spans="1:80" ht="9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  <c r="BZ114" s="75"/>
      <c r="CA114" s="75"/>
      <c r="CB114" s="75"/>
    </row>
    <row r="115" spans="1:80" ht="9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  <c r="BZ115" s="75"/>
      <c r="CA115" s="75"/>
      <c r="CB115" s="75"/>
    </row>
    <row r="116" spans="1:80" ht="9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  <c r="BZ116" s="75"/>
      <c r="CA116" s="75"/>
      <c r="CB116" s="75"/>
    </row>
    <row r="117" spans="1:80" ht="9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  <c r="BZ117" s="75"/>
      <c r="CA117" s="75"/>
      <c r="CB117" s="75"/>
    </row>
    <row r="118" spans="1:80" ht="9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  <c r="BZ118" s="75"/>
      <c r="CA118" s="75"/>
      <c r="CB118" s="75"/>
    </row>
    <row r="119" spans="1:80" ht="9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</row>
    <row r="120" spans="1:80" ht="9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</row>
    <row r="121" spans="1:80" ht="9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</row>
    <row r="122" spans="1:80" ht="9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BZ122" s="75"/>
      <c r="CA122" s="75"/>
      <c r="CB122" s="75"/>
    </row>
    <row r="123" spans="1:80" ht="9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</row>
    <row r="124" spans="1:80" ht="9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</row>
    <row r="125" spans="1:80" ht="9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</row>
    <row r="126" spans="1:80" ht="9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</row>
    <row r="127" spans="1:80" ht="9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</row>
    <row r="128" spans="1:80" ht="9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</row>
    <row r="129" spans="1:80" ht="9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</row>
    <row r="130" spans="1:80" ht="9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</row>
    <row r="131" spans="1:80" ht="9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</row>
    <row r="132" spans="1:80" ht="9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</row>
    <row r="133" spans="1:80" ht="9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</row>
    <row r="134" spans="1:80" ht="9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</row>
    <row r="135" spans="1:80" ht="9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</row>
    <row r="136" spans="1:80" ht="9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</row>
    <row r="137" spans="1:80" ht="9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</row>
    <row r="138" spans="1:80" ht="9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</row>
    <row r="139" spans="1:80" ht="9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5"/>
    </row>
    <row r="140" spans="1:80" ht="9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75"/>
      <c r="BQ140" s="75"/>
      <c r="BR140" s="75"/>
      <c r="BS140" s="75"/>
      <c r="BT140" s="75"/>
      <c r="BU140" s="75"/>
      <c r="BV140" s="75"/>
      <c r="BW140" s="75"/>
      <c r="BX140" s="75"/>
      <c r="BY140" s="75"/>
      <c r="BZ140" s="75"/>
      <c r="CA140" s="75"/>
      <c r="CB140" s="75"/>
    </row>
    <row r="141" spans="1:80" ht="9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5"/>
    </row>
    <row r="142" spans="1:80" ht="9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</row>
    <row r="143" spans="1:80" ht="9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5"/>
    </row>
    <row r="144" spans="1:80" ht="9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5"/>
    </row>
    <row r="145" spans="1:80" ht="9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  <c r="BK145" s="75"/>
      <c r="BL145" s="75"/>
      <c r="BM145" s="75"/>
      <c r="BN145" s="75"/>
      <c r="BO145" s="75"/>
      <c r="BP145" s="75"/>
      <c r="BQ145" s="75"/>
      <c r="BR145" s="75"/>
      <c r="BS145" s="75"/>
      <c r="BT145" s="75"/>
      <c r="BU145" s="75"/>
      <c r="BV145" s="75"/>
      <c r="BW145" s="75"/>
      <c r="BX145" s="75"/>
      <c r="BY145" s="75"/>
      <c r="BZ145" s="75"/>
      <c r="CA145" s="75"/>
      <c r="CB145" s="75"/>
    </row>
    <row r="146" spans="1:80" ht="9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</row>
    <row r="147" spans="1:80" ht="9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</row>
    <row r="148" spans="1:80" ht="9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75"/>
      <c r="BQ148" s="75"/>
      <c r="BR148" s="75"/>
      <c r="BS148" s="75"/>
      <c r="BT148" s="75"/>
      <c r="BU148" s="75"/>
      <c r="BV148" s="75"/>
      <c r="BW148" s="75"/>
      <c r="BX148" s="75"/>
      <c r="BY148" s="75"/>
      <c r="BZ148" s="75"/>
      <c r="CA148" s="75"/>
      <c r="CB148" s="75"/>
    </row>
    <row r="149" spans="1:80" ht="9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  <c r="BZ149" s="75"/>
      <c r="CA149" s="75"/>
      <c r="CB149" s="75"/>
    </row>
    <row r="150" spans="1:80" ht="9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5"/>
    </row>
    <row r="151" spans="1:80" ht="9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5"/>
    </row>
    <row r="152" spans="1:80" ht="9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  <c r="BZ152" s="75"/>
      <c r="CA152" s="75"/>
      <c r="CB152" s="75"/>
    </row>
    <row r="153" spans="1:80" ht="9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5"/>
    </row>
    <row r="154" spans="1:80" ht="9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5"/>
    </row>
    <row r="155" spans="1:80" ht="9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5"/>
    </row>
    <row r="156" spans="1:80" ht="9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</row>
    <row r="157" spans="1:80" ht="9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  <c r="BP157" s="75"/>
      <c r="BQ157" s="75"/>
      <c r="BR157" s="75"/>
      <c r="BS157" s="75"/>
      <c r="BT157" s="75"/>
      <c r="BU157" s="75"/>
      <c r="BV157" s="75"/>
      <c r="BW157" s="75"/>
      <c r="BX157" s="75"/>
      <c r="BY157" s="75"/>
      <c r="BZ157" s="75"/>
      <c r="CA157" s="75"/>
      <c r="CB157" s="75"/>
    </row>
    <row r="158" spans="1:80" ht="9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5"/>
    </row>
    <row r="159" spans="1:80" ht="9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</row>
    <row r="160" spans="1:80" ht="9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5"/>
    </row>
    <row r="161" spans="1:80" ht="9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5"/>
    </row>
    <row r="162" spans="1:80" ht="9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  <c r="BK162" s="75"/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  <c r="BZ162" s="75"/>
      <c r="CA162" s="75"/>
      <c r="CB162" s="75"/>
    </row>
    <row r="163" spans="1:80" ht="9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5"/>
    </row>
    <row r="164" spans="1:80" ht="9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5"/>
    </row>
    <row r="165" spans="1:80" ht="9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5"/>
    </row>
    <row r="166" spans="1:80" ht="9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5"/>
    </row>
    <row r="167" spans="1:80" ht="9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</row>
    <row r="168" spans="1:80" ht="9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5"/>
    </row>
    <row r="169" spans="1:80" ht="9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  <c r="BK169" s="75"/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  <c r="BZ169" s="75"/>
      <c r="CA169" s="75"/>
      <c r="CB169" s="75"/>
    </row>
    <row r="170" spans="1:80" ht="9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5"/>
    </row>
    <row r="171" spans="1:80" ht="9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5"/>
    </row>
    <row r="172" spans="1:80" ht="9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  <c r="BK172" s="75"/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  <c r="BZ172" s="75"/>
      <c r="CA172" s="75"/>
      <c r="CB172" s="75"/>
    </row>
    <row r="173" spans="1:80" ht="9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</row>
    <row r="174" spans="1:80" ht="9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</row>
    <row r="175" spans="1:80" ht="9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</row>
    <row r="176" spans="1:80" ht="9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5"/>
    </row>
    <row r="177" spans="1:80" ht="9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5"/>
    </row>
    <row r="178" spans="1:80" ht="9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5"/>
    </row>
    <row r="179" spans="1:80" ht="9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  <c r="BK179" s="75"/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  <c r="BZ179" s="75"/>
      <c r="CA179" s="75"/>
      <c r="CB179" s="75"/>
    </row>
    <row r="180" spans="1:80" ht="9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</row>
    <row r="181" spans="1:80" ht="9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  <c r="BK181" s="75"/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  <c r="BZ181" s="75"/>
      <c r="CA181" s="75"/>
      <c r="CB181" s="75"/>
    </row>
    <row r="182" spans="1:80" ht="9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</row>
    <row r="183" spans="1:80" ht="9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</row>
    <row r="184" spans="1:80" ht="9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</row>
    <row r="185" spans="1:80" ht="9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</row>
    <row r="186" spans="1:80" ht="9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BZ186" s="75"/>
      <c r="CA186" s="75"/>
      <c r="CB186" s="75"/>
    </row>
    <row r="187" spans="1:80" ht="9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BZ187" s="75"/>
      <c r="CA187" s="75"/>
      <c r="CB187" s="75"/>
    </row>
    <row r="188" spans="1:80" ht="9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</row>
    <row r="189" spans="1:80" ht="9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BZ189" s="75"/>
      <c r="CA189" s="75"/>
      <c r="CB189" s="75"/>
    </row>
    <row r="190" spans="1:80" ht="9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75"/>
    </row>
    <row r="191" spans="1:80" ht="9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</row>
    <row r="192" spans="1:80" ht="9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5"/>
    </row>
    <row r="193" spans="1:80" ht="9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</row>
    <row r="194" spans="1:80" ht="9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BZ194" s="75"/>
      <c r="CA194" s="75"/>
      <c r="CB194" s="75"/>
    </row>
    <row r="195" spans="1:80" ht="9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BZ195" s="75"/>
      <c r="CA195" s="75"/>
      <c r="CB195" s="75"/>
    </row>
    <row r="196" spans="1:80" ht="9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5"/>
    </row>
    <row r="197" spans="1:80" ht="9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</row>
    <row r="198" spans="1:80" ht="9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</row>
    <row r="199" spans="1:80" ht="9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5"/>
    </row>
    <row r="200" spans="1:80" ht="9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5"/>
    </row>
    <row r="201" spans="1:80" ht="9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</row>
    <row r="202" spans="1:80" ht="9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5"/>
    </row>
    <row r="203" spans="1:80" ht="9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5"/>
    </row>
    <row r="204" spans="1:80" ht="9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5"/>
    </row>
    <row r="205" spans="1:80" ht="9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5"/>
    </row>
    <row r="206" spans="1:80" ht="9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  <c r="BZ206" s="75"/>
      <c r="CA206" s="75"/>
      <c r="CB206" s="75"/>
    </row>
    <row r="207" spans="1:80" ht="9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  <c r="BK207" s="75"/>
      <c r="BL207" s="75"/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5"/>
      <c r="BZ207" s="75"/>
      <c r="CA207" s="75"/>
      <c r="CB207" s="75"/>
    </row>
    <row r="208" spans="1:80" ht="9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BZ208" s="75"/>
      <c r="CA208" s="75"/>
      <c r="CB208" s="75"/>
    </row>
    <row r="209" spans="1:80" ht="9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5"/>
      <c r="BZ209" s="75"/>
      <c r="CA209" s="75"/>
      <c r="CB209" s="75"/>
    </row>
    <row r="210" spans="1:80" ht="9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5"/>
      <c r="BZ210" s="75"/>
      <c r="CA210" s="75"/>
      <c r="CB210" s="75"/>
    </row>
    <row r="211" spans="1:80" ht="9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</row>
    <row r="212" spans="1:80" ht="9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  <c r="BK212" s="75"/>
      <c r="BL212" s="75"/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5"/>
      <c r="BZ212" s="75"/>
      <c r="CA212" s="75"/>
      <c r="CB212" s="75"/>
    </row>
    <row r="213" spans="1:80" ht="9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  <c r="BZ213" s="75"/>
      <c r="CA213" s="75"/>
      <c r="CB213" s="75"/>
    </row>
    <row r="214" spans="1:80" ht="9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</row>
    <row r="215" spans="1:80" ht="9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  <c r="BK215" s="75"/>
      <c r="BL215" s="75"/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5"/>
      <c r="BZ215" s="75"/>
      <c r="CA215" s="75"/>
      <c r="CB215" s="75"/>
    </row>
    <row r="216" spans="1:80" ht="9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</row>
    <row r="217" spans="1:80" ht="9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  <c r="BZ217" s="75"/>
      <c r="CA217" s="75"/>
      <c r="CB217" s="75"/>
    </row>
    <row r="218" spans="1:80" ht="9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</row>
    <row r="219" spans="1:80" ht="9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</row>
    <row r="220" spans="1:80" ht="9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</row>
    <row r="221" spans="1:80" ht="9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  <c r="BZ221" s="75"/>
      <c r="CA221" s="75"/>
      <c r="CB221" s="75"/>
    </row>
    <row r="222" spans="1:80" ht="9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  <c r="BZ222" s="75"/>
      <c r="CA222" s="75"/>
      <c r="CB222" s="75"/>
    </row>
    <row r="223" spans="1:80" ht="9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  <c r="BK223" s="75"/>
      <c r="BL223" s="75"/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5"/>
      <c r="BZ223" s="75"/>
      <c r="CA223" s="75"/>
      <c r="CB223" s="75"/>
    </row>
    <row r="224" spans="1:80" ht="9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5"/>
      <c r="BZ224" s="75"/>
      <c r="CA224" s="75"/>
      <c r="CB224" s="75"/>
    </row>
    <row r="225" spans="1:80" ht="9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5"/>
      <c r="BZ225" s="75"/>
      <c r="CA225" s="75"/>
      <c r="CB225" s="75"/>
    </row>
    <row r="226" spans="1:80" ht="9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</row>
    <row r="227" spans="1:80" ht="9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  <c r="BZ227" s="75"/>
      <c r="CA227" s="75"/>
      <c r="CB227" s="75"/>
    </row>
    <row r="228" spans="1:80" ht="9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</row>
    <row r="229" spans="1:80" ht="9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</row>
    <row r="230" spans="1:80" ht="9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  <c r="BZ230" s="75"/>
      <c r="CA230" s="75"/>
      <c r="CB230" s="75"/>
    </row>
    <row r="231" spans="1:80" ht="9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</row>
    <row r="232" spans="1:80" ht="9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BZ232" s="75"/>
      <c r="CA232" s="75"/>
      <c r="CB232" s="75"/>
    </row>
    <row r="233" spans="1:80" ht="9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</row>
    <row r="234" spans="1:80" ht="9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</row>
    <row r="235" spans="1:80" ht="9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</row>
    <row r="236" spans="1:80" ht="9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</row>
    <row r="237" spans="1:80" ht="9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</row>
    <row r="238" spans="1:80" ht="9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</row>
    <row r="239" spans="1:80" ht="9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</row>
    <row r="240" spans="1:80" ht="9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</row>
    <row r="241" spans="1:80" ht="9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</row>
    <row r="242" spans="1:80" ht="9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</row>
    <row r="243" spans="1:80" ht="9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  <c r="BZ243" s="75"/>
      <c r="CA243" s="75"/>
      <c r="CB243" s="75"/>
    </row>
    <row r="244" spans="1:80" ht="9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</row>
    <row r="245" spans="1:80" ht="9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  <c r="BZ245" s="75"/>
      <c r="CA245" s="75"/>
      <c r="CB245" s="75"/>
    </row>
    <row r="246" spans="1:80" ht="9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BZ246" s="75"/>
      <c r="CA246" s="75"/>
      <c r="CB246" s="75"/>
    </row>
    <row r="247" spans="1:80" ht="9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  <c r="BZ247" s="75"/>
      <c r="CA247" s="75"/>
      <c r="CB247" s="75"/>
    </row>
    <row r="248" spans="1:80" ht="9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5"/>
      <c r="BZ248" s="75"/>
      <c r="CA248" s="75"/>
      <c r="CB248" s="75"/>
    </row>
    <row r="249" spans="1:80" ht="9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BZ249" s="75"/>
      <c r="CA249" s="75"/>
      <c r="CB249" s="75"/>
    </row>
    <row r="250" spans="1:80" ht="9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5"/>
      <c r="BZ250" s="75"/>
      <c r="CA250" s="75"/>
      <c r="CB250" s="75"/>
    </row>
    <row r="251" spans="1:80" ht="9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  <c r="BZ251" s="75"/>
      <c r="CA251" s="75"/>
      <c r="CB251" s="75"/>
    </row>
    <row r="252" spans="1:80" ht="9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5"/>
      <c r="BZ252" s="75"/>
      <c r="CA252" s="75"/>
      <c r="CB252" s="75"/>
    </row>
    <row r="253" spans="1:80" ht="9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</row>
    <row r="254" spans="1:80" ht="9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  <c r="BZ254" s="75"/>
      <c r="CA254" s="75"/>
      <c r="CB254" s="75"/>
    </row>
    <row r="255" spans="1:80" ht="9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</row>
    <row r="256" spans="1:80" ht="9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</row>
    <row r="257" spans="1:80" ht="9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BZ257" s="75"/>
      <c r="CA257" s="75"/>
      <c r="CB257" s="75"/>
    </row>
    <row r="258" spans="1:80" ht="9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BZ258" s="75"/>
      <c r="CA258" s="75"/>
      <c r="CB258" s="75"/>
    </row>
    <row r="259" spans="1:80" ht="9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  <c r="BU259" s="75"/>
      <c r="BV259" s="75"/>
      <c r="BW259" s="75"/>
      <c r="BX259" s="75"/>
      <c r="BY259" s="75"/>
      <c r="BZ259" s="75"/>
      <c r="CA259" s="75"/>
      <c r="CB259" s="75"/>
    </row>
    <row r="260" spans="1:80" ht="9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5"/>
      <c r="BC260" s="75"/>
      <c r="BD260" s="75"/>
      <c r="BE260" s="75"/>
      <c r="BF260" s="75"/>
      <c r="BG260" s="75"/>
      <c r="BH260" s="75"/>
      <c r="BI260" s="75"/>
      <c r="BJ260" s="75"/>
      <c r="BK260" s="75"/>
      <c r="BL260" s="75"/>
      <c r="BM260" s="75"/>
      <c r="BN260" s="75"/>
      <c r="BO260" s="75"/>
      <c r="BP260" s="75"/>
      <c r="BQ260" s="75"/>
      <c r="BR260" s="75"/>
      <c r="BS260" s="75"/>
      <c r="BT260" s="75"/>
      <c r="BU260" s="75"/>
      <c r="BV260" s="75"/>
      <c r="BW260" s="75"/>
      <c r="BX260" s="75"/>
      <c r="BY260" s="75"/>
      <c r="BZ260" s="75"/>
      <c r="CA260" s="75"/>
      <c r="CB260" s="75"/>
    </row>
    <row r="261" spans="1:80" ht="9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  <c r="AV261" s="75"/>
      <c r="AW261" s="75"/>
      <c r="AX261" s="75"/>
      <c r="AY261" s="75"/>
      <c r="AZ261" s="75"/>
      <c r="BA261" s="75"/>
      <c r="BB261" s="75"/>
      <c r="BC261" s="75"/>
      <c r="BD261" s="75"/>
      <c r="BE261" s="75"/>
      <c r="BF261" s="75"/>
      <c r="BG261" s="75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  <c r="BZ261" s="75"/>
      <c r="CA261" s="75"/>
      <c r="CB261" s="75"/>
    </row>
    <row r="262" spans="1:80" ht="9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  <c r="AV262" s="75"/>
      <c r="AW262" s="75"/>
      <c r="AX262" s="75"/>
      <c r="AY262" s="75"/>
      <c r="AZ262" s="75"/>
      <c r="BA262" s="75"/>
      <c r="BB262" s="75"/>
      <c r="BC262" s="75"/>
      <c r="BD262" s="75"/>
      <c r="BE262" s="75"/>
      <c r="BF262" s="75"/>
      <c r="BG262" s="75"/>
      <c r="BH262" s="75"/>
      <c r="BI262" s="75"/>
      <c r="BJ262" s="75"/>
      <c r="BK262" s="75"/>
      <c r="BL262" s="75"/>
      <c r="BM262" s="75"/>
      <c r="BN262" s="75"/>
      <c r="BO262" s="75"/>
      <c r="BP262" s="75"/>
      <c r="BQ262" s="75"/>
      <c r="BR262" s="75"/>
      <c r="BS262" s="75"/>
      <c r="BT262" s="75"/>
      <c r="BU262" s="75"/>
      <c r="BV262" s="75"/>
      <c r="BW262" s="75"/>
      <c r="BX262" s="75"/>
      <c r="BY262" s="75"/>
      <c r="BZ262" s="75"/>
      <c r="CA262" s="75"/>
      <c r="CB262" s="75"/>
    </row>
    <row r="263" spans="1:80" ht="9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  <c r="BU263" s="75"/>
      <c r="BV263" s="75"/>
      <c r="BW263" s="75"/>
      <c r="BX263" s="75"/>
      <c r="BY263" s="75"/>
      <c r="BZ263" s="75"/>
      <c r="CA263" s="75"/>
      <c r="CB263" s="75"/>
    </row>
    <row r="264" spans="1:80" ht="9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5"/>
      <c r="CA264" s="75"/>
      <c r="CB264" s="75"/>
    </row>
    <row r="265" spans="1:80" ht="9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  <c r="BU265" s="75"/>
      <c r="BV265" s="75"/>
      <c r="BW265" s="75"/>
      <c r="BX265" s="75"/>
      <c r="BY265" s="75"/>
      <c r="BZ265" s="75"/>
      <c r="CA265" s="75"/>
      <c r="CB265" s="75"/>
    </row>
    <row r="266" spans="1:80" ht="9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  <c r="BU266" s="75"/>
      <c r="BV266" s="75"/>
      <c r="BW266" s="75"/>
      <c r="BX266" s="75"/>
      <c r="BY266" s="75"/>
      <c r="BZ266" s="75"/>
      <c r="CA266" s="75"/>
      <c r="CB266" s="75"/>
    </row>
    <row r="267" spans="1:80" ht="9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75"/>
      <c r="AY267" s="75"/>
      <c r="AZ267" s="75"/>
      <c r="BA267" s="75"/>
      <c r="BB267" s="75"/>
      <c r="BC267" s="75"/>
      <c r="BD267" s="75"/>
      <c r="BE267" s="75"/>
      <c r="BF267" s="75"/>
      <c r="BG267" s="75"/>
      <c r="BH267" s="75"/>
      <c r="BI267" s="75"/>
      <c r="BJ267" s="75"/>
      <c r="BK267" s="75"/>
      <c r="BL267" s="75"/>
      <c r="BM267" s="75"/>
      <c r="BN267" s="75"/>
      <c r="BO267" s="75"/>
      <c r="BP267" s="75"/>
      <c r="BQ267" s="75"/>
      <c r="BR267" s="75"/>
      <c r="BS267" s="75"/>
      <c r="BT267" s="75"/>
      <c r="BU267" s="75"/>
      <c r="BV267" s="75"/>
      <c r="BW267" s="75"/>
      <c r="BX267" s="75"/>
      <c r="BY267" s="75"/>
      <c r="BZ267" s="75"/>
      <c r="CA267" s="75"/>
      <c r="CB267" s="75"/>
    </row>
    <row r="268" spans="1:80" ht="9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  <c r="AV268" s="75"/>
      <c r="AW268" s="75"/>
      <c r="AX268" s="75"/>
      <c r="AY268" s="75"/>
      <c r="AZ268" s="75"/>
      <c r="BA268" s="75"/>
      <c r="BB268" s="75"/>
      <c r="BC268" s="75"/>
      <c r="BD268" s="75"/>
      <c r="BE268" s="75"/>
      <c r="BF268" s="75"/>
      <c r="BG268" s="75"/>
      <c r="BH268" s="75"/>
      <c r="BI268" s="75"/>
      <c r="BJ268" s="75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  <c r="BU268" s="75"/>
      <c r="BV268" s="75"/>
      <c r="BW268" s="75"/>
      <c r="BX268" s="75"/>
      <c r="BY268" s="75"/>
      <c r="BZ268" s="75"/>
      <c r="CA268" s="75"/>
      <c r="CB268" s="75"/>
    </row>
    <row r="269" spans="1:80" ht="9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  <c r="BU269" s="75"/>
      <c r="BV269" s="75"/>
      <c r="BW269" s="75"/>
      <c r="BX269" s="75"/>
      <c r="BY269" s="75"/>
      <c r="BZ269" s="75"/>
      <c r="CA269" s="75"/>
      <c r="CB269" s="75"/>
    </row>
    <row r="270" spans="1:80" ht="9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  <c r="BK270" s="75"/>
      <c r="BL270" s="75"/>
      <c r="BM270" s="75"/>
      <c r="BN270" s="75"/>
      <c r="BO270" s="75"/>
      <c r="BP270" s="75"/>
      <c r="BQ270" s="75"/>
      <c r="BR270" s="75"/>
      <c r="BS270" s="75"/>
      <c r="BT270" s="75"/>
      <c r="BU270" s="75"/>
      <c r="BV270" s="75"/>
      <c r="BW270" s="75"/>
      <c r="BX270" s="75"/>
      <c r="BY270" s="75"/>
      <c r="BZ270" s="75"/>
      <c r="CA270" s="75"/>
      <c r="CB270" s="75"/>
    </row>
    <row r="271" spans="1:80" ht="9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  <c r="BK271" s="75"/>
      <c r="BL271" s="75"/>
      <c r="BM271" s="75"/>
      <c r="BN271" s="75"/>
      <c r="BO271" s="75"/>
      <c r="BP271" s="75"/>
      <c r="BQ271" s="75"/>
      <c r="BR271" s="75"/>
      <c r="BS271" s="75"/>
      <c r="BT271" s="75"/>
      <c r="BU271" s="75"/>
      <c r="BV271" s="75"/>
      <c r="BW271" s="75"/>
      <c r="BX271" s="75"/>
      <c r="BY271" s="75"/>
      <c r="BZ271" s="75"/>
      <c r="CA271" s="75"/>
      <c r="CB271" s="75"/>
    </row>
    <row r="272" spans="1:80" ht="9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75"/>
      <c r="BV272" s="75"/>
      <c r="BW272" s="75"/>
      <c r="BX272" s="75"/>
      <c r="BY272" s="75"/>
      <c r="BZ272" s="75"/>
      <c r="CA272" s="75"/>
      <c r="CB272" s="75"/>
    </row>
    <row r="273" spans="1:80" ht="9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75"/>
      <c r="BV273" s="75"/>
      <c r="BW273" s="75"/>
      <c r="BX273" s="75"/>
      <c r="BY273" s="75"/>
      <c r="BZ273" s="75"/>
      <c r="CA273" s="75"/>
      <c r="CB273" s="75"/>
    </row>
    <row r="274" spans="1:80" ht="9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75"/>
      <c r="BV274" s="75"/>
      <c r="BW274" s="75"/>
      <c r="BX274" s="75"/>
      <c r="BY274" s="75"/>
      <c r="BZ274" s="75"/>
      <c r="CA274" s="75"/>
      <c r="CB274" s="75"/>
    </row>
    <row r="275" spans="1:80" ht="9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75"/>
      <c r="BV275" s="75"/>
      <c r="BW275" s="75"/>
      <c r="BX275" s="75"/>
      <c r="BY275" s="75"/>
      <c r="BZ275" s="75"/>
      <c r="CA275" s="75"/>
      <c r="CB275" s="75"/>
    </row>
    <row r="276" spans="1:80" ht="9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75"/>
      <c r="BV276" s="75"/>
      <c r="BW276" s="75"/>
      <c r="BX276" s="75"/>
      <c r="BY276" s="75"/>
      <c r="BZ276" s="75"/>
      <c r="CA276" s="75"/>
      <c r="CB276" s="75"/>
    </row>
    <row r="277" spans="1:80" ht="9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75"/>
      <c r="BV277" s="75"/>
      <c r="BW277" s="75"/>
      <c r="BX277" s="75"/>
      <c r="BY277" s="75"/>
      <c r="BZ277" s="75"/>
      <c r="CA277" s="75"/>
      <c r="CB277" s="75"/>
    </row>
    <row r="278" spans="1:80" ht="9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  <c r="BZ278" s="75"/>
      <c r="CA278" s="75"/>
      <c r="CB278" s="75"/>
    </row>
    <row r="279" spans="1:80" ht="9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75"/>
      <c r="BV279" s="75"/>
      <c r="BW279" s="75"/>
      <c r="BX279" s="75"/>
      <c r="BY279" s="75"/>
      <c r="BZ279" s="75"/>
      <c r="CA279" s="75"/>
      <c r="CB279" s="75"/>
    </row>
    <row r="280" spans="1:80" ht="9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75"/>
      <c r="BD280" s="75"/>
      <c r="BE280" s="75"/>
      <c r="BF280" s="75"/>
      <c r="BG280" s="75"/>
      <c r="BH280" s="75"/>
      <c r="BI280" s="75"/>
      <c r="BJ280" s="75"/>
      <c r="BK280" s="75"/>
      <c r="BL280" s="75"/>
      <c r="BM280" s="75"/>
      <c r="BN280" s="75"/>
      <c r="BO280" s="75"/>
      <c r="BP280" s="75"/>
      <c r="BQ280" s="75"/>
      <c r="BR280" s="75"/>
      <c r="BS280" s="75"/>
      <c r="BT280" s="75"/>
      <c r="BU280" s="75"/>
      <c r="BV280" s="75"/>
      <c r="BW280" s="75"/>
      <c r="BX280" s="75"/>
      <c r="BY280" s="75"/>
      <c r="BZ280" s="75"/>
      <c r="CA280" s="75"/>
      <c r="CB280" s="75"/>
    </row>
    <row r="281" spans="1:80" ht="9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  <c r="BU281" s="75"/>
      <c r="BV281" s="75"/>
      <c r="BW281" s="75"/>
      <c r="BX281" s="75"/>
      <c r="BY281" s="75"/>
      <c r="BZ281" s="75"/>
      <c r="CA281" s="75"/>
      <c r="CB281" s="75"/>
    </row>
    <row r="282" spans="1:80" ht="9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  <c r="BZ282" s="75"/>
      <c r="CA282" s="75"/>
      <c r="CB282" s="75"/>
    </row>
    <row r="283" spans="1:80" ht="9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5"/>
      <c r="BG283" s="75"/>
      <c r="BH283" s="75"/>
      <c r="BI283" s="75"/>
      <c r="BJ283" s="75"/>
      <c r="BK283" s="75"/>
      <c r="BL283" s="75"/>
      <c r="BM283" s="75"/>
      <c r="BN283" s="75"/>
      <c r="BO283" s="75"/>
      <c r="BP283" s="75"/>
      <c r="BQ283" s="75"/>
      <c r="BR283" s="75"/>
      <c r="BS283" s="75"/>
      <c r="BT283" s="75"/>
      <c r="BU283" s="75"/>
      <c r="BV283" s="75"/>
      <c r="BW283" s="75"/>
      <c r="BX283" s="75"/>
      <c r="BY283" s="75"/>
      <c r="BZ283" s="75"/>
      <c r="CA283" s="75"/>
      <c r="CB283" s="75"/>
    </row>
    <row r="284" spans="1:80" ht="9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  <c r="BU284" s="75"/>
      <c r="BV284" s="75"/>
      <c r="BW284" s="75"/>
      <c r="BX284" s="75"/>
      <c r="BY284" s="75"/>
      <c r="BZ284" s="75"/>
      <c r="CA284" s="75"/>
      <c r="CB284" s="75"/>
    </row>
    <row r="285" spans="1:80" ht="9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5"/>
      <c r="BX285" s="75"/>
      <c r="BY285" s="75"/>
      <c r="BZ285" s="75"/>
      <c r="CA285" s="75"/>
      <c r="CB285" s="75"/>
    </row>
    <row r="286" spans="1:80" ht="9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  <c r="BU286" s="75"/>
      <c r="BV286" s="75"/>
      <c r="BW286" s="75"/>
      <c r="BX286" s="75"/>
      <c r="BY286" s="75"/>
      <c r="BZ286" s="75"/>
      <c r="CA286" s="75"/>
      <c r="CB286" s="75"/>
    </row>
    <row r="287" spans="1:80" ht="9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  <c r="BU287" s="75"/>
      <c r="BV287" s="75"/>
      <c r="BW287" s="75"/>
      <c r="BX287" s="75"/>
      <c r="BY287" s="75"/>
      <c r="BZ287" s="75"/>
      <c r="CA287" s="75"/>
      <c r="CB287" s="75"/>
    </row>
    <row r="288" spans="1:80" ht="9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  <c r="BU288" s="75"/>
      <c r="BV288" s="75"/>
      <c r="BW288" s="75"/>
      <c r="BX288" s="75"/>
      <c r="BY288" s="75"/>
      <c r="BZ288" s="75"/>
      <c r="CA288" s="75"/>
      <c r="CB288" s="75"/>
    </row>
    <row r="289" spans="1:80" ht="9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  <c r="BU289" s="75"/>
      <c r="BV289" s="75"/>
      <c r="BW289" s="75"/>
      <c r="BX289" s="75"/>
      <c r="BY289" s="75"/>
      <c r="BZ289" s="75"/>
      <c r="CA289" s="75"/>
      <c r="CB289" s="75"/>
    </row>
    <row r="290" spans="1:80" ht="9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  <c r="BU290" s="75"/>
      <c r="BV290" s="75"/>
      <c r="BW290" s="75"/>
      <c r="BX290" s="75"/>
      <c r="BY290" s="75"/>
      <c r="BZ290" s="75"/>
      <c r="CA290" s="75"/>
      <c r="CB290" s="75"/>
    </row>
    <row r="291" spans="1:80" ht="9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  <c r="BU291" s="75"/>
      <c r="BV291" s="75"/>
      <c r="BW291" s="75"/>
      <c r="BX291" s="75"/>
      <c r="BY291" s="75"/>
      <c r="BZ291" s="75"/>
      <c r="CA291" s="75"/>
      <c r="CB291" s="75"/>
    </row>
    <row r="292" spans="1:80" ht="9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  <c r="BU292" s="75"/>
      <c r="BV292" s="75"/>
      <c r="BW292" s="75"/>
      <c r="BX292" s="75"/>
      <c r="BY292" s="75"/>
      <c r="BZ292" s="75"/>
      <c r="CA292" s="75"/>
      <c r="CB292" s="75"/>
    </row>
    <row r="293" spans="1:80" ht="9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  <c r="BU293" s="75"/>
      <c r="BV293" s="75"/>
      <c r="BW293" s="75"/>
      <c r="BX293" s="75"/>
      <c r="BY293" s="75"/>
      <c r="BZ293" s="75"/>
      <c r="CA293" s="75"/>
      <c r="CB293" s="75"/>
    </row>
    <row r="294" spans="1:80" ht="9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  <c r="BZ294" s="75"/>
      <c r="CA294" s="75"/>
      <c r="CB294" s="75"/>
    </row>
    <row r="295" spans="1:80" ht="9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BZ295" s="75"/>
      <c r="CA295" s="75"/>
      <c r="CB295" s="75"/>
    </row>
    <row r="296" spans="1:80" ht="9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  <c r="BZ296" s="75"/>
      <c r="CA296" s="75"/>
      <c r="CB296" s="75"/>
    </row>
    <row r="297" spans="1:80" ht="9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  <c r="BU297" s="75"/>
      <c r="BV297" s="75"/>
      <c r="BW297" s="75"/>
      <c r="BX297" s="75"/>
      <c r="BY297" s="75"/>
      <c r="BZ297" s="75"/>
      <c r="CA297" s="75"/>
      <c r="CB297" s="75"/>
    </row>
    <row r="298" spans="1:80" ht="9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  <c r="BU298" s="75"/>
      <c r="BV298" s="75"/>
      <c r="BW298" s="75"/>
      <c r="BX298" s="75"/>
      <c r="BY298" s="75"/>
      <c r="BZ298" s="75"/>
      <c r="CA298" s="75"/>
      <c r="CB298" s="75"/>
    </row>
    <row r="299" spans="1:80" ht="9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  <c r="BZ299" s="75"/>
      <c r="CA299" s="75"/>
      <c r="CB299" s="75"/>
    </row>
    <row r="300" spans="1:80" ht="9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</row>
    <row r="301" spans="1:80" ht="9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75"/>
      <c r="AX301" s="75"/>
      <c r="AY301" s="75"/>
      <c r="AZ301" s="75"/>
      <c r="BA301" s="75"/>
      <c r="BB301" s="75"/>
      <c r="BC301" s="75"/>
      <c r="BD301" s="75"/>
      <c r="BE301" s="75"/>
      <c r="BF301" s="75"/>
      <c r="BG301" s="75"/>
      <c r="BH301" s="75"/>
      <c r="BI301" s="75"/>
      <c r="BJ301" s="75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  <c r="BU301" s="75"/>
      <c r="BV301" s="75"/>
      <c r="BW301" s="75"/>
      <c r="BX301" s="75"/>
      <c r="BY301" s="75"/>
      <c r="BZ301" s="75"/>
      <c r="CA301" s="75"/>
      <c r="CB301" s="75"/>
    </row>
    <row r="302" spans="1:80" ht="9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BZ302" s="75"/>
      <c r="CA302" s="75"/>
      <c r="CB302" s="75"/>
    </row>
    <row r="303" spans="1:80" ht="9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  <c r="AV303" s="75"/>
      <c r="AW303" s="75"/>
      <c r="AX303" s="75"/>
      <c r="AY303" s="75"/>
      <c r="AZ303" s="75"/>
      <c r="BA303" s="75"/>
      <c r="BB303" s="75"/>
      <c r="BC303" s="75"/>
      <c r="BD303" s="75"/>
      <c r="BE303" s="75"/>
      <c r="BF303" s="75"/>
      <c r="BG303" s="75"/>
      <c r="BH303" s="75"/>
      <c r="BI303" s="75"/>
      <c r="BJ303" s="75"/>
      <c r="BK303" s="75"/>
      <c r="BL303" s="75"/>
      <c r="BM303" s="75"/>
      <c r="BN303" s="75"/>
      <c r="BO303" s="75"/>
      <c r="BP303" s="75"/>
      <c r="BQ303" s="75"/>
      <c r="BR303" s="75"/>
      <c r="BS303" s="75"/>
      <c r="BT303" s="75"/>
      <c r="BU303" s="75"/>
      <c r="BV303" s="75"/>
      <c r="BW303" s="75"/>
      <c r="BX303" s="75"/>
      <c r="BY303" s="75"/>
      <c r="BZ303" s="75"/>
      <c r="CA303" s="75"/>
      <c r="CB303" s="75"/>
    </row>
    <row r="304" spans="1:80" ht="9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75"/>
      <c r="BV304" s="75"/>
      <c r="BW304" s="75"/>
      <c r="BX304" s="75"/>
      <c r="BY304" s="75"/>
      <c r="BZ304" s="75"/>
      <c r="CA304" s="75"/>
      <c r="CB304" s="75"/>
    </row>
    <row r="305" spans="1:80" ht="9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  <c r="AV305" s="75"/>
      <c r="AW305" s="75"/>
      <c r="AX305" s="75"/>
      <c r="AY305" s="75"/>
      <c r="AZ305" s="75"/>
      <c r="BA305" s="75"/>
      <c r="BB305" s="75"/>
      <c r="BC305" s="75"/>
      <c r="BD305" s="75"/>
      <c r="BE305" s="75"/>
      <c r="BF305" s="75"/>
      <c r="BG305" s="75"/>
      <c r="BH305" s="75"/>
      <c r="BI305" s="75"/>
      <c r="BJ305" s="75"/>
      <c r="BK305" s="75"/>
      <c r="BL305" s="75"/>
      <c r="BM305" s="75"/>
      <c r="BN305" s="75"/>
      <c r="BO305" s="75"/>
      <c r="BP305" s="75"/>
      <c r="BQ305" s="75"/>
      <c r="BR305" s="75"/>
      <c r="BS305" s="75"/>
      <c r="BT305" s="75"/>
      <c r="BU305" s="75"/>
      <c r="BV305" s="75"/>
      <c r="BW305" s="75"/>
      <c r="BX305" s="75"/>
      <c r="BY305" s="75"/>
      <c r="BZ305" s="75"/>
      <c r="CA305" s="75"/>
      <c r="CB305" s="75"/>
    </row>
    <row r="306" spans="1:80" ht="9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5"/>
      <c r="BG306" s="75"/>
      <c r="BH306" s="75"/>
      <c r="BI306" s="75"/>
      <c r="BJ306" s="75"/>
      <c r="BK306" s="75"/>
      <c r="BL306" s="75"/>
      <c r="BM306" s="75"/>
      <c r="BN306" s="75"/>
      <c r="BO306" s="75"/>
      <c r="BP306" s="75"/>
      <c r="BQ306" s="75"/>
      <c r="BR306" s="75"/>
      <c r="BS306" s="75"/>
      <c r="BT306" s="75"/>
      <c r="BU306" s="75"/>
      <c r="BV306" s="75"/>
      <c r="BW306" s="75"/>
      <c r="BX306" s="75"/>
      <c r="BY306" s="75"/>
      <c r="BZ306" s="75"/>
      <c r="CA306" s="75"/>
      <c r="CB306" s="75"/>
    </row>
    <row r="307" spans="1:80" ht="9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  <c r="AV307" s="75"/>
      <c r="AW307" s="75"/>
      <c r="AX307" s="75"/>
      <c r="AY307" s="75"/>
      <c r="AZ307" s="75"/>
      <c r="BA307" s="75"/>
      <c r="BB307" s="75"/>
      <c r="BC307" s="75"/>
      <c r="BD307" s="75"/>
      <c r="BE307" s="75"/>
      <c r="BF307" s="75"/>
      <c r="BG307" s="75"/>
      <c r="BH307" s="75"/>
      <c r="BI307" s="75"/>
      <c r="BJ307" s="75"/>
      <c r="BK307" s="75"/>
      <c r="BL307" s="75"/>
      <c r="BM307" s="75"/>
      <c r="BN307" s="75"/>
      <c r="BO307" s="75"/>
      <c r="BP307" s="75"/>
      <c r="BQ307" s="75"/>
      <c r="BR307" s="75"/>
      <c r="BS307" s="75"/>
      <c r="BT307" s="75"/>
      <c r="BU307" s="75"/>
      <c r="BV307" s="75"/>
      <c r="BW307" s="75"/>
      <c r="BX307" s="75"/>
      <c r="BY307" s="75"/>
      <c r="BZ307" s="75"/>
      <c r="CA307" s="75"/>
      <c r="CB307" s="75"/>
    </row>
    <row r="308" spans="1:80" ht="9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  <c r="BK308" s="75"/>
      <c r="BL308" s="75"/>
      <c r="BM308" s="75"/>
      <c r="BN308" s="75"/>
      <c r="BO308" s="75"/>
      <c r="BP308" s="75"/>
      <c r="BQ308" s="75"/>
      <c r="BR308" s="75"/>
      <c r="BS308" s="75"/>
      <c r="BT308" s="75"/>
      <c r="BU308" s="75"/>
      <c r="BV308" s="75"/>
      <c r="BW308" s="75"/>
      <c r="BX308" s="75"/>
      <c r="BY308" s="75"/>
      <c r="BZ308" s="75"/>
      <c r="CA308" s="75"/>
      <c r="CB308" s="75"/>
    </row>
    <row r="309" spans="1:80" ht="9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</row>
    <row r="310" spans="1:80" ht="9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5"/>
      <c r="BA310" s="75"/>
      <c r="BB310" s="75"/>
      <c r="BC310" s="75"/>
      <c r="BD310" s="75"/>
      <c r="BE310" s="75"/>
      <c r="BF310" s="75"/>
      <c r="BG310" s="75"/>
      <c r="BH310" s="75"/>
      <c r="BI310" s="75"/>
      <c r="BJ310" s="75"/>
      <c r="BK310" s="75"/>
      <c r="BL310" s="75"/>
      <c r="BM310" s="75"/>
      <c r="BN310" s="75"/>
      <c r="BO310" s="75"/>
      <c r="BP310" s="75"/>
      <c r="BQ310" s="75"/>
      <c r="BR310" s="75"/>
      <c r="BS310" s="75"/>
      <c r="BT310" s="75"/>
      <c r="BU310" s="75"/>
      <c r="BV310" s="75"/>
      <c r="BW310" s="75"/>
      <c r="BX310" s="75"/>
      <c r="BY310" s="75"/>
      <c r="BZ310" s="75"/>
      <c r="CA310" s="75"/>
      <c r="CB310" s="75"/>
    </row>
    <row r="311" spans="1:80" ht="9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  <c r="AV311" s="75"/>
      <c r="AW311" s="75"/>
      <c r="AX311" s="75"/>
      <c r="AY311" s="75"/>
      <c r="AZ311" s="75"/>
      <c r="BA311" s="75"/>
      <c r="BB311" s="75"/>
      <c r="BC311" s="75"/>
      <c r="BD311" s="75"/>
      <c r="BE311" s="75"/>
      <c r="BF311" s="75"/>
      <c r="BG311" s="75"/>
      <c r="BH311" s="75"/>
      <c r="BI311" s="75"/>
      <c r="BJ311" s="75"/>
      <c r="BK311" s="75"/>
      <c r="BL311" s="75"/>
      <c r="BM311" s="75"/>
      <c r="BN311" s="75"/>
      <c r="BO311" s="75"/>
      <c r="BP311" s="75"/>
      <c r="BQ311" s="75"/>
      <c r="BR311" s="75"/>
      <c r="BS311" s="75"/>
      <c r="BT311" s="75"/>
      <c r="BU311" s="75"/>
      <c r="BV311" s="75"/>
      <c r="BW311" s="75"/>
      <c r="BX311" s="75"/>
      <c r="BY311" s="75"/>
      <c r="BZ311" s="75"/>
      <c r="CA311" s="75"/>
      <c r="CB311" s="75"/>
    </row>
    <row r="312" spans="1:80" ht="9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5"/>
      <c r="BA312" s="75"/>
      <c r="BB312" s="75"/>
      <c r="BC312" s="75"/>
      <c r="BD312" s="75"/>
      <c r="BE312" s="75"/>
      <c r="BF312" s="75"/>
      <c r="BG312" s="75"/>
      <c r="BH312" s="75"/>
      <c r="BI312" s="75"/>
      <c r="BJ312" s="75"/>
      <c r="BK312" s="75"/>
      <c r="BL312" s="75"/>
      <c r="BM312" s="75"/>
      <c r="BN312" s="75"/>
      <c r="BO312" s="75"/>
      <c r="BP312" s="75"/>
      <c r="BQ312" s="75"/>
      <c r="BR312" s="75"/>
      <c r="BS312" s="75"/>
      <c r="BT312" s="75"/>
      <c r="BU312" s="75"/>
      <c r="BV312" s="75"/>
      <c r="BW312" s="75"/>
      <c r="BX312" s="75"/>
      <c r="BY312" s="75"/>
      <c r="BZ312" s="75"/>
      <c r="CA312" s="75"/>
      <c r="CB312" s="75"/>
    </row>
    <row r="313" spans="1:80" ht="9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  <c r="AV313" s="75"/>
      <c r="AW313" s="75"/>
      <c r="AX313" s="75"/>
      <c r="AY313" s="75"/>
      <c r="AZ313" s="75"/>
      <c r="BA313" s="75"/>
      <c r="BB313" s="75"/>
      <c r="BC313" s="75"/>
      <c r="BD313" s="75"/>
      <c r="BE313" s="75"/>
      <c r="BF313" s="75"/>
      <c r="BG313" s="75"/>
      <c r="BH313" s="75"/>
      <c r="BI313" s="75"/>
      <c r="BJ313" s="75"/>
      <c r="BK313" s="75"/>
      <c r="BL313" s="75"/>
      <c r="BM313" s="75"/>
      <c r="BN313" s="75"/>
      <c r="BO313" s="75"/>
      <c r="BP313" s="75"/>
      <c r="BQ313" s="75"/>
      <c r="BR313" s="75"/>
      <c r="BS313" s="75"/>
      <c r="BT313" s="75"/>
      <c r="BU313" s="75"/>
      <c r="BV313" s="75"/>
      <c r="BW313" s="75"/>
      <c r="BX313" s="75"/>
      <c r="BY313" s="75"/>
      <c r="BZ313" s="75"/>
      <c r="CA313" s="75"/>
      <c r="CB313" s="75"/>
    </row>
    <row r="314" spans="1:80" ht="9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  <c r="BZ314" s="75"/>
      <c r="CA314" s="75"/>
      <c r="CB314" s="75"/>
    </row>
    <row r="315" spans="1:80" ht="9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  <c r="AV315" s="75"/>
      <c r="AW315" s="75"/>
      <c r="AX315" s="75"/>
      <c r="AY315" s="75"/>
      <c r="AZ315" s="75"/>
      <c r="BA315" s="75"/>
      <c r="BB315" s="75"/>
      <c r="BC315" s="75"/>
      <c r="BD315" s="75"/>
      <c r="BE315" s="75"/>
      <c r="BF315" s="75"/>
      <c r="BG315" s="75"/>
      <c r="BH315" s="75"/>
      <c r="BI315" s="75"/>
      <c r="BJ315" s="75"/>
      <c r="BK315" s="75"/>
      <c r="BL315" s="75"/>
      <c r="BM315" s="75"/>
      <c r="BN315" s="75"/>
      <c r="BO315" s="75"/>
      <c r="BP315" s="75"/>
      <c r="BQ315" s="75"/>
      <c r="BR315" s="75"/>
      <c r="BS315" s="75"/>
      <c r="BT315" s="75"/>
      <c r="BU315" s="75"/>
      <c r="BV315" s="75"/>
      <c r="BW315" s="75"/>
      <c r="BX315" s="75"/>
      <c r="BY315" s="75"/>
      <c r="BZ315" s="75"/>
      <c r="CA315" s="75"/>
      <c r="CB315" s="75"/>
    </row>
    <row r="316" spans="1:80" ht="9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  <c r="AV316" s="75"/>
      <c r="AW316" s="75"/>
      <c r="AX316" s="75"/>
      <c r="AY316" s="75"/>
      <c r="AZ316" s="75"/>
      <c r="BA316" s="75"/>
      <c r="BB316" s="75"/>
      <c r="BC316" s="75"/>
      <c r="BD316" s="75"/>
      <c r="BE316" s="75"/>
      <c r="BF316" s="75"/>
      <c r="BG316" s="75"/>
      <c r="BH316" s="75"/>
      <c r="BI316" s="75"/>
      <c r="BJ316" s="75"/>
      <c r="BK316" s="75"/>
      <c r="BL316" s="75"/>
      <c r="BM316" s="75"/>
      <c r="BN316" s="75"/>
      <c r="BO316" s="75"/>
      <c r="BP316" s="75"/>
      <c r="BQ316" s="75"/>
      <c r="BR316" s="75"/>
      <c r="BS316" s="75"/>
      <c r="BT316" s="75"/>
      <c r="BU316" s="75"/>
      <c r="BV316" s="75"/>
      <c r="BW316" s="75"/>
      <c r="BX316" s="75"/>
      <c r="BY316" s="75"/>
      <c r="BZ316" s="75"/>
      <c r="CA316" s="75"/>
      <c r="CB316" s="75"/>
    </row>
    <row r="317" spans="1:80" ht="9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  <c r="BU317" s="75"/>
      <c r="BV317" s="75"/>
      <c r="BW317" s="75"/>
      <c r="BX317" s="75"/>
      <c r="BY317" s="75"/>
      <c r="BZ317" s="75"/>
      <c r="CA317" s="75"/>
      <c r="CB317" s="75"/>
    </row>
    <row r="318" spans="1:80" ht="9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  <c r="BU318" s="75"/>
      <c r="BV318" s="75"/>
      <c r="BW318" s="75"/>
      <c r="BX318" s="75"/>
      <c r="BY318" s="75"/>
      <c r="BZ318" s="75"/>
      <c r="CA318" s="75"/>
      <c r="CB318" s="75"/>
    </row>
    <row r="319" spans="1:80" ht="9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  <c r="AV319" s="75"/>
      <c r="AW319" s="75"/>
      <c r="AX319" s="75"/>
      <c r="AY319" s="75"/>
      <c r="AZ319" s="75"/>
      <c r="BA319" s="75"/>
      <c r="BB319" s="75"/>
      <c r="BC319" s="75"/>
      <c r="BD319" s="75"/>
      <c r="BE319" s="75"/>
      <c r="BF319" s="75"/>
      <c r="BG319" s="75"/>
      <c r="BH319" s="75"/>
      <c r="BI319" s="75"/>
      <c r="BJ319" s="75"/>
      <c r="BK319" s="75"/>
      <c r="BL319" s="75"/>
      <c r="BM319" s="75"/>
      <c r="BN319" s="75"/>
      <c r="BO319" s="75"/>
      <c r="BP319" s="75"/>
      <c r="BQ319" s="75"/>
      <c r="BR319" s="75"/>
      <c r="BS319" s="75"/>
      <c r="BT319" s="75"/>
      <c r="BU319" s="75"/>
      <c r="BV319" s="75"/>
      <c r="BW319" s="75"/>
      <c r="BX319" s="75"/>
      <c r="BY319" s="75"/>
      <c r="BZ319" s="75"/>
      <c r="CA319" s="75"/>
      <c r="CB319" s="75"/>
    </row>
    <row r="320" spans="1:80" ht="9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5"/>
      <c r="BA320" s="75"/>
      <c r="BB320" s="75"/>
      <c r="BC320" s="75"/>
      <c r="BD320" s="75"/>
      <c r="BE320" s="75"/>
      <c r="BF320" s="75"/>
      <c r="BG320" s="75"/>
      <c r="BH320" s="75"/>
      <c r="BI320" s="75"/>
      <c r="BJ320" s="75"/>
      <c r="BK320" s="75"/>
      <c r="BL320" s="75"/>
      <c r="BM320" s="75"/>
      <c r="BN320" s="75"/>
      <c r="BO320" s="75"/>
      <c r="BP320" s="75"/>
      <c r="BQ320" s="75"/>
      <c r="BR320" s="75"/>
      <c r="BS320" s="75"/>
      <c r="BT320" s="75"/>
      <c r="BU320" s="75"/>
      <c r="BV320" s="75"/>
      <c r="BW320" s="75"/>
      <c r="BX320" s="75"/>
      <c r="BY320" s="75"/>
      <c r="BZ320" s="75"/>
      <c r="CA320" s="75"/>
      <c r="CB320" s="75"/>
    </row>
    <row r="321" spans="1:80" ht="9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BZ321" s="75"/>
      <c r="CA321" s="75"/>
      <c r="CB321" s="75"/>
    </row>
    <row r="322" spans="1:80" ht="9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  <c r="AV322" s="75"/>
      <c r="AW322" s="75"/>
      <c r="AX322" s="75"/>
      <c r="AY322" s="75"/>
      <c r="AZ322" s="75"/>
      <c r="BA322" s="75"/>
      <c r="BB322" s="75"/>
      <c r="BC322" s="75"/>
      <c r="BD322" s="75"/>
      <c r="BE322" s="75"/>
      <c r="BF322" s="75"/>
      <c r="BG322" s="75"/>
      <c r="BH322" s="75"/>
      <c r="BI322" s="75"/>
      <c r="BJ322" s="75"/>
      <c r="BK322" s="75"/>
      <c r="BL322" s="75"/>
      <c r="BM322" s="75"/>
      <c r="BN322" s="75"/>
      <c r="BO322" s="75"/>
      <c r="BP322" s="75"/>
      <c r="BQ322" s="75"/>
      <c r="BR322" s="75"/>
      <c r="BS322" s="75"/>
      <c r="BT322" s="75"/>
      <c r="BU322" s="75"/>
      <c r="BV322" s="75"/>
      <c r="BW322" s="75"/>
      <c r="BX322" s="75"/>
      <c r="BY322" s="75"/>
      <c r="BZ322" s="75"/>
      <c r="CA322" s="75"/>
      <c r="CB322" s="75"/>
    </row>
    <row r="323" spans="1:80" ht="9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  <c r="AV323" s="75"/>
      <c r="AW323" s="75"/>
      <c r="AX323" s="75"/>
      <c r="AY323" s="75"/>
      <c r="AZ323" s="75"/>
      <c r="BA323" s="75"/>
      <c r="BB323" s="75"/>
      <c r="BC323" s="75"/>
      <c r="BD323" s="75"/>
      <c r="BE323" s="75"/>
      <c r="BF323" s="75"/>
      <c r="BG323" s="75"/>
      <c r="BH323" s="75"/>
      <c r="BI323" s="75"/>
      <c r="BJ323" s="75"/>
      <c r="BK323" s="75"/>
      <c r="BL323" s="75"/>
      <c r="BM323" s="75"/>
      <c r="BN323" s="75"/>
      <c r="BO323" s="75"/>
      <c r="BP323" s="75"/>
      <c r="BQ323" s="75"/>
      <c r="BR323" s="75"/>
      <c r="BS323" s="75"/>
      <c r="BT323" s="75"/>
      <c r="BU323" s="75"/>
      <c r="BV323" s="75"/>
      <c r="BW323" s="75"/>
      <c r="BX323" s="75"/>
      <c r="BY323" s="75"/>
      <c r="BZ323" s="75"/>
      <c r="CA323" s="75"/>
      <c r="CB323" s="75"/>
    </row>
    <row r="324" spans="1:80" ht="9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  <c r="AV324" s="75"/>
      <c r="AW324" s="75"/>
      <c r="AX324" s="75"/>
      <c r="AY324" s="75"/>
      <c r="AZ324" s="75"/>
      <c r="BA324" s="75"/>
      <c r="BB324" s="75"/>
      <c r="BC324" s="75"/>
      <c r="BD324" s="75"/>
      <c r="BE324" s="75"/>
      <c r="BF324" s="75"/>
      <c r="BG324" s="75"/>
      <c r="BH324" s="75"/>
      <c r="BI324" s="75"/>
      <c r="BJ324" s="75"/>
      <c r="BK324" s="75"/>
      <c r="BL324" s="75"/>
      <c r="BM324" s="75"/>
      <c r="BN324" s="75"/>
      <c r="BO324" s="75"/>
      <c r="BP324" s="75"/>
      <c r="BQ324" s="75"/>
      <c r="BR324" s="75"/>
      <c r="BS324" s="75"/>
      <c r="BT324" s="75"/>
      <c r="BU324" s="75"/>
      <c r="BV324" s="75"/>
      <c r="BW324" s="75"/>
      <c r="BX324" s="75"/>
      <c r="BY324" s="75"/>
      <c r="BZ324" s="75"/>
      <c r="CA324" s="75"/>
      <c r="CB324" s="75"/>
    </row>
    <row r="325" spans="1:80" ht="9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  <c r="AV325" s="75"/>
      <c r="AW325" s="75"/>
      <c r="AX325" s="75"/>
      <c r="AY325" s="75"/>
      <c r="AZ325" s="75"/>
      <c r="BA325" s="75"/>
      <c r="BB325" s="75"/>
      <c r="BC325" s="75"/>
      <c r="BD325" s="75"/>
      <c r="BE325" s="75"/>
      <c r="BF325" s="75"/>
      <c r="BG325" s="75"/>
      <c r="BH325" s="75"/>
      <c r="BI325" s="75"/>
      <c r="BJ325" s="75"/>
      <c r="BK325" s="75"/>
      <c r="BL325" s="75"/>
      <c r="BM325" s="75"/>
      <c r="BN325" s="75"/>
      <c r="BO325" s="75"/>
      <c r="BP325" s="75"/>
      <c r="BQ325" s="75"/>
      <c r="BR325" s="75"/>
      <c r="BS325" s="75"/>
      <c r="BT325" s="75"/>
      <c r="BU325" s="75"/>
      <c r="BV325" s="75"/>
      <c r="BW325" s="75"/>
      <c r="BX325" s="75"/>
      <c r="BY325" s="75"/>
      <c r="BZ325" s="75"/>
      <c r="CA325" s="75"/>
      <c r="CB325" s="75"/>
    </row>
    <row r="326" spans="1:80" ht="9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5"/>
      <c r="BA326" s="75"/>
      <c r="BB326" s="75"/>
      <c r="BC326" s="75"/>
      <c r="BD326" s="75"/>
      <c r="BE326" s="75"/>
      <c r="BF326" s="75"/>
      <c r="BG326" s="75"/>
      <c r="BH326" s="75"/>
      <c r="BI326" s="75"/>
      <c r="BJ326" s="75"/>
      <c r="BK326" s="75"/>
      <c r="BL326" s="75"/>
      <c r="BM326" s="75"/>
      <c r="BN326" s="75"/>
      <c r="BO326" s="75"/>
      <c r="BP326" s="75"/>
      <c r="BQ326" s="75"/>
      <c r="BR326" s="75"/>
      <c r="BS326" s="75"/>
      <c r="BT326" s="75"/>
      <c r="BU326" s="75"/>
      <c r="BV326" s="75"/>
      <c r="BW326" s="75"/>
      <c r="BX326" s="75"/>
      <c r="BY326" s="75"/>
      <c r="BZ326" s="75"/>
      <c r="CA326" s="75"/>
      <c r="CB326" s="75"/>
    </row>
    <row r="327" spans="1:80" ht="9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  <c r="AV327" s="75"/>
      <c r="AW327" s="75"/>
      <c r="AX327" s="75"/>
      <c r="AY327" s="75"/>
      <c r="AZ327" s="75"/>
      <c r="BA327" s="75"/>
      <c r="BB327" s="75"/>
      <c r="BC327" s="75"/>
      <c r="BD327" s="75"/>
      <c r="BE327" s="75"/>
      <c r="BF327" s="75"/>
      <c r="BG327" s="75"/>
      <c r="BH327" s="75"/>
      <c r="BI327" s="75"/>
      <c r="BJ327" s="75"/>
      <c r="BK327" s="75"/>
      <c r="BL327" s="75"/>
      <c r="BM327" s="75"/>
      <c r="BN327" s="75"/>
      <c r="BO327" s="75"/>
      <c r="BP327" s="75"/>
      <c r="BQ327" s="75"/>
      <c r="BR327" s="75"/>
      <c r="BS327" s="75"/>
      <c r="BT327" s="75"/>
      <c r="BU327" s="75"/>
      <c r="BV327" s="75"/>
      <c r="BW327" s="75"/>
      <c r="BX327" s="75"/>
      <c r="BY327" s="75"/>
      <c r="BZ327" s="75"/>
      <c r="CA327" s="75"/>
      <c r="CB327" s="75"/>
    </row>
    <row r="328" spans="1:80" ht="9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5"/>
      <c r="BA328" s="75"/>
      <c r="BB328" s="75"/>
      <c r="BC328" s="75"/>
      <c r="BD328" s="75"/>
      <c r="BE328" s="75"/>
      <c r="BF328" s="75"/>
      <c r="BG328" s="75"/>
      <c r="BH328" s="75"/>
      <c r="BI328" s="75"/>
      <c r="BJ328" s="75"/>
      <c r="BK328" s="75"/>
      <c r="BL328" s="75"/>
      <c r="BM328" s="75"/>
      <c r="BN328" s="75"/>
      <c r="BO328" s="75"/>
      <c r="BP328" s="75"/>
      <c r="BQ328" s="75"/>
      <c r="BR328" s="75"/>
      <c r="BS328" s="75"/>
      <c r="BT328" s="75"/>
      <c r="BU328" s="75"/>
      <c r="BV328" s="75"/>
      <c r="BW328" s="75"/>
      <c r="BX328" s="75"/>
      <c r="BY328" s="75"/>
      <c r="BZ328" s="75"/>
      <c r="CA328" s="75"/>
      <c r="CB328" s="75"/>
    </row>
    <row r="329" spans="1:80" ht="9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  <c r="BU329" s="75"/>
      <c r="BV329" s="75"/>
      <c r="BW329" s="75"/>
      <c r="BX329" s="75"/>
      <c r="BY329" s="75"/>
      <c r="BZ329" s="75"/>
      <c r="CA329" s="75"/>
      <c r="CB329" s="75"/>
    </row>
    <row r="330" spans="1:80" ht="9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5"/>
      <c r="BA330" s="75"/>
      <c r="BB330" s="75"/>
      <c r="BC330" s="75"/>
      <c r="BD330" s="75"/>
      <c r="BE330" s="75"/>
      <c r="BF330" s="75"/>
      <c r="BG330" s="75"/>
      <c r="BH330" s="75"/>
      <c r="BI330" s="75"/>
      <c r="BJ330" s="75"/>
      <c r="BK330" s="75"/>
      <c r="BL330" s="75"/>
      <c r="BM330" s="75"/>
      <c r="BN330" s="75"/>
      <c r="BO330" s="75"/>
      <c r="BP330" s="75"/>
      <c r="BQ330" s="75"/>
      <c r="BR330" s="75"/>
      <c r="BS330" s="75"/>
      <c r="BT330" s="75"/>
      <c r="BU330" s="75"/>
      <c r="BV330" s="75"/>
      <c r="BW330" s="75"/>
      <c r="BX330" s="75"/>
      <c r="BY330" s="75"/>
      <c r="BZ330" s="75"/>
      <c r="CA330" s="75"/>
      <c r="CB330" s="75"/>
    </row>
    <row r="331" spans="1:80" ht="9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  <c r="AV331" s="75"/>
      <c r="AW331" s="75"/>
      <c r="AX331" s="75"/>
      <c r="AY331" s="75"/>
      <c r="AZ331" s="75"/>
      <c r="BA331" s="75"/>
      <c r="BB331" s="75"/>
      <c r="BC331" s="75"/>
      <c r="BD331" s="75"/>
      <c r="BE331" s="75"/>
      <c r="BF331" s="75"/>
      <c r="BG331" s="75"/>
      <c r="BH331" s="75"/>
      <c r="BI331" s="75"/>
      <c r="BJ331" s="75"/>
      <c r="BK331" s="75"/>
      <c r="BL331" s="75"/>
      <c r="BM331" s="75"/>
      <c r="BN331" s="75"/>
      <c r="BO331" s="75"/>
      <c r="BP331" s="75"/>
      <c r="BQ331" s="75"/>
      <c r="BR331" s="75"/>
      <c r="BS331" s="75"/>
      <c r="BT331" s="75"/>
      <c r="BU331" s="75"/>
      <c r="BV331" s="75"/>
      <c r="BW331" s="75"/>
      <c r="BX331" s="75"/>
      <c r="BY331" s="75"/>
      <c r="BZ331" s="75"/>
      <c r="CA331" s="75"/>
      <c r="CB331" s="75"/>
    </row>
    <row r="332" spans="1:80" ht="9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75"/>
      <c r="AY332" s="75"/>
      <c r="AZ332" s="75"/>
      <c r="BA332" s="75"/>
      <c r="BB332" s="75"/>
      <c r="BC332" s="75"/>
      <c r="BD332" s="75"/>
      <c r="BE332" s="75"/>
      <c r="BF332" s="75"/>
      <c r="BG332" s="75"/>
      <c r="BH332" s="75"/>
      <c r="BI332" s="75"/>
      <c r="BJ332" s="75"/>
      <c r="BK332" s="75"/>
      <c r="BL332" s="75"/>
      <c r="BM332" s="75"/>
      <c r="BN332" s="75"/>
      <c r="BO332" s="75"/>
      <c r="BP332" s="75"/>
      <c r="BQ332" s="75"/>
      <c r="BR332" s="75"/>
      <c r="BS332" s="75"/>
      <c r="BT332" s="75"/>
      <c r="BU332" s="75"/>
      <c r="BV332" s="75"/>
      <c r="BW332" s="75"/>
      <c r="BX332" s="75"/>
      <c r="BY332" s="75"/>
      <c r="BZ332" s="75"/>
      <c r="CA332" s="75"/>
      <c r="CB332" s="75"/>
    </row>
    <row r="333" spans="1:80" ht="9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  <c r="AV333" s="75"/>
      <c r="AW333" s="75"/>
      <c r="AX333" s="75"/>
      <c r="AY333" s="75"/>
      <c r="AZ333" s="75"/>
      <c r="BA333" s="75"/>
      <c r="BB333" s="75"/>
      <c r="BC333" s="75"/>
      <c r="BD333" s="75"/>
      <c r="BE333" s="75"/>
      <c r="BF333" s="75"/>
      <c r="BG333" s="75"/>
      <c r="BH333" s="75"/>
      <c r="BI333" s="75"/>
      <c r="BJ333" s="75"/>
      <c r="BK333" s="75"/>
      <c r="BL333" s="75"/>
      <c r="BM333" s="75"/>
      <c r="BN333" s="75"/>
      <c r="BO333" s="75"/>
      <c r="BP333" s="75"/>
      <c r="BQ333" s="75"/>
      <c r="BR333" s="75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</row>
    <row r="334" spans="1:80" ht="9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75"/>
      <c r="BB334" s="75"/>
      <c r="BC334" s="75"/>
      <c r="BD334" s="75"/>
      <c r="BE334" s="75"/>
      <c r="BF334" s="75"/>
      <c r="BG334" s="75"/>
      <c r="BH334" s="75"/>
      <c r="BI334" s="75"/>
      <c r="BJ334" s="75"/>
      <c r="BK334" s="75"/>
      <c r="BL334" s="75"/>
      <c r="BM334" s="75"/>
      <c r="BN334" s="75"/>
      <c r="BO334" s="75"/>
      <c r="BP334" s="75"/>
      <c r="BQ334" s="75"/>
      <c r="BR334" s="75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</row>
    <row r="335" spans="1:80" ht="9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</row>
    <row r="336" spans="1:80" ht="9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</row>
    <row r="337" spans="1:80" ht="9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</row>
    <row r="338" spans="1:80" ht="9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</row>
    <row r="339" spans="1:80" ht="9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</row>
    <row r="340" spans="1:80" ht="9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  <c r="BK340" s="75"/>
      <c r="BL340" s="75"/>
      <c r="BM340" s="75"/>
      <c r="BN340" s="75"/>
      <c r="BO340" s="75"/>
      <c r="BP340" s="75"/>
      <c r="BQ340" s="75"/>
      <c r="BR340" s="75"/>
      <c r="BS340" s="75"/>
      <c r="BT340" s="75"/>
      <c r="BU340" s="75"/>
      <c r="BV340" s="75"/>
      <c r="BW340" s="75"/>
      <c r="BX340" s="75"/>
      <c r="BY340" s="75"/>
      <c r="BZ340" s="75"/>
      <c r="CA340" s="75"/>
      <c r="CB340" s="75"/>
    </row>
    <row r="341" spans="1:80" ht="9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  <c r="BU341" s="75"/>
      <c r="BV341" s="75"/>
      <c r="BW341" s="75"/>
      <c r="BX341" s="75"/>
      <c r="BY341" s="75"/>
      <c r="BZ341" s="75"/>
      <c r="CA341" s="75"/>
      <c r="CB341" s="75"/>
    </row>
    <row r="342" spans="1:80" ht="9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  <c r="BK342" s="75"/>
      <c r="BL342" s="75"/>
      <c r="BM342" s="75"/>
      <c r="BN342" s="75"/>
      <c r="BO342" s="75"/>
      <c r="BP342" s="75"/>
      <c r="BQ342" s="75"/>
      <c r="BR342" s="75"/>
      <c r="BS342" s="75"/>
      <c r="BT342" s="75"/>
      <c r="BU342" s="75"/>
      <c r="BV342" s="75"/>
      <c r="BW342" s="75"/>
      <c r="BX342" s="75"/>
      <c r="BY342" s="75"/>
      <c r="BZ342" s="75"/>
      <c r="CA342" s="75"/>
      <c r="CB342" s="75"/>
    </row>
    <row r="343" spans="1:80" ht="9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  <c r="BK343" s="75"/>
      <c r="BL343" s="75"/>
      <c r="BM343" s="75"/>
      <c r="BN343" s="75"/>
      <c r="BO343" s="75"/>
      <c r="BP343" s="75"/>
      <c r="BQ343" s="75"/>
      <c r="BR343" s="75"/>
      <c r="BS343" s="75"/>
      <c r="BT343" s="75"/>
      <c r="BU343" s="75"/>
      <c r="BV343" s="75"/>
      <c r="BW343" s="75"/>
      <c r="BX343" s="75"/>
      <c r="BY343" s="75"/>
      <c r="BZ343" s="75"/>
      <c r="CA343" s="75"/>
      <c r="CB343" s="75"/>
    </row>
    <row r="344" spans="1:80" ht="9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  <c r="BK344" s="75"/>
      <c r="BL344" s="75"/>
      <c r="BM344" s="75"/>
      <c r="BN344" s="75"/>
      <c r="BO344" s="75"/>
      <c r="BP344" s="75"/>
      <c r="BQ344" s="75"/>
      <c r="BR344" s="75"/>
      <c r="BS344" s="75"/>
      <c r="BT344" s="75"/>
      <c r="BU344" s="75"/>
      <c r="BV344" s="75"/>
      <c r="BW344" s="75"/>
      <c r="BX344" s="75"/>
      <c r="BY344" s="75"/>
      <c r="BZ344" s="75"/>
      <c r="CA344" s="75"/>
      <c r="CB344" s="75"/>
    </row>
    <row r="345" spans="1:80" ht="9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  <c r="BZ345" s="75"/>
      <c r="CA345" s="75"/>
      <c r="CB345" s="75"/>
    </row>
    <row r="346" spans="1:80" ht="9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  <c r="BU346" s="75"/>
      <c r="BV346" s="75"/>
      <c r="BW346" s="75"/>
      <c r="BX346" s="75"/>
      <c r="BY346" s="75"/>
      <c r="BZ346" s="75"/>
      <c r="CA346" s="75"/>
      <c r="CB346" s="75"/>
    </row>
    <row r="347" spans="1:80" ht="9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BZ347" s="75"/>
      <c r="CA347" s="75"/>
      <c r="CB347" s="75"/>
    </row>
    <row r="348" spans="1:80" ht="9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75"/>
      <c r="CA348" s="75"/>
      <c r="CB348" s="75"/>
    </row>
    <row r="349" spans="1:80" ht="9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BZ349" s="75"/>
      <c r="CA349" s="75"/>
      <c r="CB349" s="75"/>
    </row>
    <row r="350" spans="1:80" ht="9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  <c r="BK350" s="75"/>
      <c r="BL350" s="75"/>
      <c r="BM350" s="75"/>
      <c r="BN350" s="75"/>
      <c r="BO350" s="75"/>
      <c r="BP350" s="75"/>
      <c r="BQ350" s="75"/>
      <c r="BR350" s="75"/>
      <c r="BS350" s="75"/>
      <c r="BT350" s="75"/>
      <c r="BU350" s="75"/>
      <c r="BV350" s="75"/>
      <c r="BW350" s="75"/>
      <c r="BX350" s="75"/>
      <c r="BY350" s="75"/>
      <c r="BZ350" s="75"/>
      <c r="CA350" s="75"/>
      <c r="CB350" s="75"/>
    </row>
    <row r="351" spans="1:80" ht="9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  <c r="BZ351" s="75"/>
      <c r="CA351" s="75"/>
      <c r="CB351" s="75"/>
    </row>
    <row r="352" spans="1:80" ht="9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  <c r="BU352" s="75"/>
      <c r="BV352" s="75"/>
      <c r="BW352" s="75"/>
      <c r="BX352" s="75"/>
      <c r="BY352" s="75"/>
      <c r="BZ352" s="75"/>
      <c r="CA352" s="75"/>
      <c r="CB352" s="75"/>
    </row>
    <row r="353" spans="1:80" ht="9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</row>
    <row r="354" spans="1:80" ht="9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  <c r="BU354" s="75"/>
      <c r="BV354" s="75"/>
      <c r="BW354" s="75"/>
      <c r="BX354" s="75"/>
      <c r="BY354" s="75"/>
      <c r="BZ354" s="75"/>
      <c r="CA354" s="75"/>
      <c r="CB354" s="75"/>
    </row>
    <row r="355" spans="1:80" ht="9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  <c r="BZ355" s="75"/>
      <c r="CA355" s="75"/>
      <c r="CB355" s="75"/>
    </row>
    <row r="356" spans="1:80" ht="9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  <c r="BU356" s="75"/>
      <c r="BV356" s="75"/>
      <c r="BW356" s="75"/>
      <c r="BX356" s="75"/>
      <c r="BY356" s="75"/>
      <c r="BZ356" s="75"/>
      <c r="CA356" s="75"/>
      <c r="CB356" s="75"/>
    </row>
    <row r="357" spans="1:80" ht="9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  <c r="BK357" s="75"/>
      <c r="BL357" s="75"/>
      <c r="BM357" s="75"/>
      <c r="BN357" s="75"/>
      <c r="BO357" s="75"/>
      <c r="BP357" s="75"/>
      <c r="BQ357" s="75"/>
      <c r="BR357" s="75"/>
      <c r="BS357" s="75"/>
      <c r="BT357" s="75"/>
      <c r="BU357" s="75"/>
      <c r="BV357" s="75"/>
      <c r="BW357" s="75"/>
      <c r="BX357" s="75"/>
      <c r="BY357" s="75"/>
      <c r="BZ357" s="75"/>
      <c r="CA357" s="75"/>
      <c r="CB357" s="75"/>
    </row>
    <row r="358" spans="1:80" ht="9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  <c r="BK358" s="75"/>
      <c r="BL358" s="75"/>
      <c r="BM358" s="75"/>
      <c r="BN358" s="75"/>
      <c r="BO358" s="75"/>
      <c r="BP358" s="75"/>
      <c r="BQ358" s="75"/>
      <c r="BR358" s="75"/>
      <c r="BS358" s="75"/>
      <c r="BT358" s="75"/>
      <c r="BU358" s="75"/>
      <c r="BV358" s="75"/>
      <c r="BW358" s="75"/>
      <c r="BX358" s="75"/>
      <c r="BY358" s="75"/>
      <c r="BZ358" s="75"/>
      <c r="CA358" s="75"/>
      <c r="CB358" s="75"/>
    </row>
    <row r="359" spans="1:80" ht="9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BZ359" s="75"/>
      <c r="CA359" s="75"/>
      <c r="CB359" s="75"/>
    </row>
    <row r="360" spans="1:80" ht="9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</row>
    <row r="361" spans="1:80" ht="9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</row>
    <row r="362" spans="1:80" ht="9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</row>
    <row r="363" spans="1:80" ht="9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  <c r="BU363" s="75"/>
      <c r="BV363" s="75"/>
      <c r="BW363" s="75"/>
      <c r="BX363" s="75"/>
      <c r="BY363" s="75"/>
      <c r="BZ363" s="75"/>
      <c r="CA363" s="75"/>
      <c r="CB363" s="75"/>
    </row>
    <row r="364" spans="1:80" ht="9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  <c r="BK364" s="75"/>
      <c r="BL364" s="75"/>
      <c r="BM364" s="75"/>
      <c r="BN364" s="75"/>
      <c r="BO364" s="75"/>
      <c r="BP364" s="75"/>
      <c r="BQ364" s="75"/>
      <c r="BR364" s="75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</row>
    <row r="365" spans="1:80" ht="9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5"/>
      <c r="BR365" s="75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</row>
    <row r="366" spans="1:80" ht="9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5"/>
      <c r="BR366" s="75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</row>
    <row r="367" spans="1:80" ht="9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5"/>
      <c r="BR367" s="75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</row>
    <row r="368" spans="1:80" ht="9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5"/>
      <c r="BR368" s="75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</row>
    <row r="369" spans="1:80" ht="9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5"/>
      <c r="BR369" s="75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</row>
    <row r="370" spans="1:80" ht="9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5"/>
      <c r="BR370" s="75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</row>
    <row r="371" spans="1:80" ht="9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</row>
    <row r="372" spans="1:80" ht="9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</row>
    <row r="373" spans="1:80" ht="9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5"/>
      <c r="BR373" s="75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</row>
    <row r="374" spans="1:80" ht="9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5"/>
      <c r="BR374" s="75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</row>
    <row r="375" spans="1:80" ht="9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5"/>
      <c r="BR375" s="75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</row>
    <row r="376" spans="1:80" ht="9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</row>
    <row r="377" spans="1:80" ht="9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  <c r="BU377" s="75"/>
      <c r="BV377" s="75"/>
      <c r="BW377" s="75"/>
      <c r="BX377" s="75"/>
      <c r="BY377" s="75"/>
      <c r="BZ377" s="75"/>
      <c r="CA377" s="75"/>
      <c r="CB377" s="75"/>
    </row>
    <row r="378" spans="1:80" ht="9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5"/>
      <c r="BR378" s="75"/>
      <c r="BS378" s="75"/>
      <c r="BT378" s="75"/>
      <c r="BU378" s="75"/>
      <c r="BV378" s="75"/>
      <c r="BW378" s="75"/>
      <c r="BX378" s="75"/>
      <c r="BY378" s="75"/>
      <c r="BZ378" s="75"/>
      <c r="CA378" s="75"/>
      <c r="CB378" s="75"/>
    </row>
    <row r="379" spans="1:80" ht="9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  <c r="BK379" s="75"/>
      <c r="BL379" s="75"/>
      <c r="BM379" s="75"/>
      <c r="BN379" s="75"/>
      <c r="BO379" s="75"/>
      <c r="BP379" s="75"/>
      <c r="BQ379" s="75"/>
      <c r="BR379" s="75"/>
      <c r="BS379" s="75"/>
      <c r="BT379" s="75"/>
      <c r="BU379" s="75"/>
      <c r="BV379" s="75"/>
      <c r="BW379" s="75"/>
      <c r="BX379" s="75"/>
      <c r="BY379" s="75"/>
      <c r="BZ379" s="75"/>
      <c r="CA379" s="75"/>
      <c r="CB379" s="75"/>
    </row>
    <row r="380" spans="1:80" ht="9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  <c r="BZ380" s="75"/>
      <c r="CA380" s="75"/>
      <c r="CB380" s="75"/>
    </row>
    <row r="381" spans="1:80" ht="9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  <c r="BK381" s="75"/>
      <c r="BL381" s="75"/>
      <c r="BM381" s="75"/>
      <c r="BN381" s="75"/>
      <c r="BO381" s="75"/>
      <c r="BP381" s="75"/>
      <c r="BQ381" s="75"/>
      <c r="BR381" s="75"/>
      <c r="BS381" s="75"/>
      <c r="BT381" s="75"/>
      <c r="BU381" s="75"/>
      <c r="BV381" s="75"/>
      <c r="BW381" s="75"/>
      <c r="BX381" s="75"/>
      <c r="BY381" s="75"/>
      <c r="BZ381" s="75"/>
      <c r="CA381" s="75"/>
      <c r="CB381" s="75"/>
    </row>
    <row r="382" spans="1:80" ht="9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  <c r="BK382" s="75"/>
      <c r="BL382" s="75"/>
      <c r="BM382" s="75"/>
      <c r="BN382" s="75"/>
      <c r="BO382" s="75"/>
      <c r="BP382" s="75"/>
      <c r="BQ382" s="75"/>
      <c r="BR382" s="75"/>
      <c r="BS382" s="75"/>
      <c r="BT382" s="75"/>
      <c r="BU382" s="75"/>
      <c r="BV382" s="75"/>
      <c r="BW382" s="75"/>
      <c r="BX382" s="75"/>
      <c r="BY382" s="75"/>
      <c r="BZ382" s="75"/>
      <c r="CA382" s="75"/>
      <c r="CB382" s="75"/>
    </row>
    <row r="383" spans="1:80" ht="9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  <c r="BK383" s="75"/>
      <c r="BL383" s="75"/>
      <c r="BM383" s="75"/>
      <c r="BN383" s="75"/>
      <c r="BO383" s="75"/>
      <c r="BP383" s="75"/>
      <c r="BQ383" s="75"/>
      <c r="BR383" s="75"/>
      <c r="BS383" s="75"/>
      <c r="BT383" s="75"/>
      <c r="BU383" s="75"/>
      <c r="BV383" s="75"/>
      <c r="BW383" s="75"/>
      <c r="BX383" s="75"/>
      <c r="BY383" s="75"/>
      <c r="BZ383" s="75"/>
      <c r="CA383" s="75"/>
      <c r="CB383" s="75"/>
    </row>
    <row r="384" spans="1:80" ht="9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  <c r="BK384" s="75"/>
      <c r="BL384" s="75"/>
      <c r="BM384" s="75"/>
      <c r="BN384" s="75"/>
      <c r="BO384" s="75"/>
      <c r="BP384" s="75"/>
      <c r="BQ384" s="75"/>
      <c r="BR384" s="75"/>
      <c r="BS384" s="75"/>
      <c r="BT384" s="75"/>
      <c r="BU384" s="75"/>
      <c r="BV384" s="75"/>
      <c r="BW384" s="75"/>
      <c r="BX384" s="75"/>
      <c r="BY384" s="75"/>
      <c r="BZ384" s="75"/>
      <c r="CA384" s="75"/>
      <c r="CB384" s="75"/>
    </row>
    <row r="385" spans="1:80" ht="9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  <c r="BK385" s="75"/>
      <c r="BL385" s="75"/>
      <c r="BM385" s="75"/>
      <c r="BN385" s="75"/>
      <c r="BO385" s="75"/>
      <c r="BP385" s="75"/>
      <c r="BQ385" s="75"/>
      <c r="BR385" s="75"/>
      <c r="BS385" s="75"/>
      <c r="BT385" s="75"/>
      <c r="BU385" s="75"/>
      <c r="BV385" s="75"/>
      <c r="BW385" s="75"/>
      <c r="BX385" s="75"/>
      <c r="BY385" s="75"/>
      <c r="BZ385" s="75"/>
      <c r="CA385" s="75"/>
      <c r="CB385" s="75"/>
    </row>
    <row r="386" spans="1:80" ht="9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  <c r="BU386" s="75"/>
      <c r="BV386" s="75"/>
      <c r="BW386" s="75"/>
      <c r="BX386" s="75"/>
      <c r="BY386" s="75"/>
      <c r="BZ386" s="75"/>
      <c r="CA386" s="75"/>
      <c r="CB386" s="75"/>
    </row>
    <row r="387" spans="1:80" ht="9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  <c r="BU387" s="75"/>
      <c r="BV387" s="75"/>
      <c r="BW387" s="75"/>
      <c r="BX387" s="75"/>
      <c r="BY387" s="75"/>
      <c r="BZ387" s="75"/>
      <c r="CA387" s="75"/>
      <c r="CB387" s="75"/>
    </row>
    <row r="388" spans="1:80" ht="9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  <c r="BK388" s="75"/>
      <c r="BL388" s="75"/>
      <c r="BM388" s="75"/>
      <c r="BN388" s="75"/>
      <c r="BO388" s="75"/>
      <c r="BP388" s="75"/>
      <c r="BQ388" s="75"/>
      <c r="BR388" s="75"/>
      <c r="BS388" s="75"/>
      <c r="BT388" s="75"/>
      <c r="BU388" s="75"/>
      <c r="BV388" s="75"/>
      <c r="BW388" s="75"/>
      <c r="BX388" s="75"/>
      <c r="BY388" s="75"/>
      <c r="BZ388" s="75"/>
      <c r="CA388" s="75"/>
      <c r="CB388" s="75"/>
    </row>
    <row r="389" spans="1:80" ht="9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5"/>
      <c r="BR389" s="75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</row>
    <row r="390" spans="1:80" ht="9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  <c r="BZ390" s="75"/>
      <c r="CA390" s="75"/>
      <c r="CB390" s="75"/>
    </row>
    <row r="391" spans="1:80" ht="9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5"/>
      <c r="BR391" s="75"/>
      <c r="BS391" s="75"/>
      <c r="BT391" s="75"/>
      <c r="BU391" s="75"/>
      <c r="BV391" s="75"/>
      <c r="BW391" s="75"/>
      <c r="BX391" s="75"/>
      <c r="BY391" s="75"/>
      <c r="BZ391" s="75"/>
      <c r="CA391" s="75"/>
      <c r="CB391" s="75"/>
    </row>
    <row r="392" spans="1:80" ht="9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5"/>
      <c r="BX392" s="75"/>
      <c r="BY392" s="75"/>
      <c r="BZ392" s="75"/>
      <c r="CA392" s="75"/>
      <c r="CB392" s="75"/>
    </row>
    <row r="393" spans="1:80" ht="9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  <c r="BU393" s="75"/>
      <c r="BV393" s="75"/>
      <c r="BW393" s="75"/>
      <c r="BX393" s="75"/>
      <c r="BY393" s="75"/>
      <c r="BZ393" s="75"/>
      <c r="CA393" s="75"/>
      <c r="CB393" s="75"/>
    </row>
    <row r="394" spans="1:80" ht="9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  <c r="BK394" s="75"/>
      <c r="BL394" s="75"/>
      <c r="BM394" s="75"/>
      <c r="BN394" s="75"/>
      <c r="BO394" s="75"/>
      <c r="BP394" s="75"/>
      <c r="BQ394" s="75"/>
      <c r="BR394" s="75"/>
      <c r="BS394" s="75"/>
      <c r="BT394" s="75"/>
      <c r="BU394" s="75"/>
      <c r="BV394" s="75"/>
      <c r="BW394" s="75"/>
      <c r="BX394" s="75"/>
      <c r="BY394" s="75"/>
      <c r="BZ394" s="75"/>
      <c r="CA394" s="75"/>
      <c r="CB394" s="75"/>
    </row>
    <row r="395" spans="1:80" ht="9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  <c r="BK395" s="75"/>
      <c r="BL395" s="75"/>
      <c r="BM395" s="75"/>
      <c r="BN395" s="75"/>
      <c r="BO395" s="75"/>
      <c r="BP395" s="75"/>
      <c r="BQ395" s="75"/>
      <c r="BR395" s="75"/>
      <c r="BS395" s="75"/>
      <c r="BT395" s="75"/>
      <c r="BU395" s="75"/>
      <c r="BV395" s="75"/>
      <c r="BW395" s="75"/>
      <c r="BX395" s="75"/>
      <c r="BY395" s="75"/>
      <c r="BZ395" s="75"/>
      <c r="CA395" s="75"/>
      <c r="CB395" s="75"/>
    </row>
    <row r="396" spans="1:80" ht="9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  <c r="BK396" s="75"/>
      <c r="BL396" s="75"/>
      <c r="BM396" s="75"/>
      <c r="BN396" s="75"/>
      <c r="BO396" s="75"/>
      <c r="BP396" s="75"/>
      <c r="BQ396" s="75"/>
      <c r="BR396" s="75"/>
      <c r="BS396" s="75"/>
      <c r="BT396" s="75"/>
      <c r="BU396" s="75"/>
      <c r="BV396" s="75"/>
      <c r="BW396" s="75"/>
      <c r="BX396" s="75"/>
      <c r="BY396" s="75"/>
      <c r="BZ396" s="75"/>
      <c r="CA396" s="75"/>
      <c r="CB396" s="75"/>
    </row>
    <row r="397" spans="1:80" ht="9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  <c r="BU397" s="75"/>
      <c r="BV397" s="75"/>
      <c r="BW397" s="75"/>
      <c r="BX397" s="75"/>
      <c r="BY397" s="75"/>
      <c r="BZ397" s="75"/>
      <c r="CA397" s="75"/>
      <c r="CB397" s="75"/>
    </row>
    <row r="398" spans="1:80" ht="9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  <c r="BK398" s="75"/>
      <c r="BL398" s="75"/>
      <c r="BM398" s="75"/>
      <c r="BN398" s="75"/>
      <c r="BO398" s="75"/>
      <c r="BP398" s="75"/>
      <c r="BQ398" s="75"/>
      <c r="BR398" s="75"/>
      <c r="BS398" s="75"/>
      <c r="BT398" s="75"/>
      <c r="BU398" s="75"/>
      <c r="BV398" s="75"/>
      <c r="BW398" s="75"/>
      <c r="BX398" s="75"/>
      <c r="BY398" s="75"/>
      <c r="BZ398" s="75"/>
      <c r="CA398" s="75"/>
      <c r="CB398" s="75"/>
    </row>
    <row r="399" spans="1:80" ht="9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  <c r="BK399" s="75"/>
      <c r="BL399" s="75"/>
      <c r="BM399" s="75"/>
      <c r="BN399" s="75"/>
      <c r="BO399" s="75"/>
      <c r="BP399" s="75"/>
      <c r="BQ399" s="75"/>
      <c r="BR399" s="75"/>
      <c r="BS399" s="75"/>
      <c r="BT399" s="75"/>
      <c r="BU399" s="75"/>
      <c r="BV399" s="75"/>
      <c r="BW399" s="75"/>
      <c r="BX399" s="75"/>
      <c r="BY399" s="75"/>
      <c r="BZ399" s="75"/>
      <c r="CA399" s="75"/>
      <c r="CB399" s="75"/>
    </row>
    <row r="400" spans="1:80" ht="9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  <c r="BU400" s="75"/>
      <c r="BV400" s="75"/>
      <c r="BW400" s="75"/>
      <c r="BX400" s="75"/>
      <c r="BY400" s="75"/>
      <c r="BZ400" s="75"/>
      <c r="CA400" s="75"/>
      <c r="CB400" s="75"/>
    </row>
    <row r="401" spans="1:80" ht="9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  <c r="BZ401" s="75"/>
      <c r="CA401" s="75"/>
      <c r="CB401" s="75"/>
    </row>
    <row r="402" spans="1:80" ht="9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  <c r="BK402" s="75"/>
      <c r="BL402" s="75"/>
      <c r="BM402" s="75"/>
      <c r="BN402" s="75"/>
      <c r="BO402" s="75"/>
      <c r="BP402" s="75"/>
      <c r="BQ402" s="75"/>
      <c r="BR402" s="75"/>
      <c r="BS402" s="75"/>
      <c r="BT402" s="75"/>
      <c r="BU402" s="75"/>
      <c r="BV402" s="75"/>
      <c r="BW402" s="75"/>
      <c r="BX402" s="75"/>
      <c r="BY402" s="75"/>
      <c r="BZ402" s="75"/>
      <c r="CA402" s="75"/>
      <c r="CB402" s="75"/>
    </row>
    <row r="403" spans="1:80" ht="9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  <c r="BU403" s="75"/>
      <c r="BV403" s="75"/>
      <c r="BW403" s="75"/>
      <c r="BX403" s="75"/>
      <c r="BY403" s="75"/>
      <c r="BZ403" s="75"/>
      <c r="CA403" s="75"/>
      <c r="CB403" s="75"/>
    </row>
    <row r="404" spans="1:80" ht="9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  <c r="BS404" s="75"/>
      <c r="BT404" s="75"/>
      <c r="BU404" s="75"/>
      <c r="BV404" s="75"/>
      <c r="BW404" s="75"/>
      <c r="BX404" s="75"/>
      <c r="BY404" s="75"/>
      <c r="BZ404" s="75"/>
      <c r="CA404" s="75"/>
      <c r="CB404" s="75"/>
    </row>
    <row r="405" spans="1:80" ht="9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  <c r="BK405" s="75"/>
      <c r="BL405" s="75"/>
      <c r="BM405" s="75"/>
      <c r="BN405" s="75"/>
      <c r="BO405" s="75"/>
      <c r="BP405" s="75"/>
      <c r="BQ405" s="75"/>
      <c r="BR405" s="75"/>
      <c r="BS405" s="75"/>
      <c r="BT405" s="75"/>
      <c r="BU405" s="75"/>
      <c r="BV405" s="75"/>
      <c r="BW405" s="75"/>
      <c r="BX405" s="75"/>
      <c r="BY405" s="75"/>
      <c r="BZ405" s="75"/>
      <c r="CA405" s="75"/>
      <c r="CB405" s="75"/>
    </row>
    <row r="406" spans="1:80" ht="9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  <c r="BU406" s="75"/>
      <c r="BV406" s="75"/>
      <c r="BW406" s="75"/>
      <c r="BX406" s="75"/>
      <c r="BY406" s="75"/>
      <c r="BZ406" s="75"/>
      <c r="CA406" s="75"/>
      <c r="CB406" s="75"/>
    </row>
    <row r="407" spans="1:80" ht="9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  <c r="BU407" s="75"/>
      <c r="BV407" s="75"/>
      <c r="BW407" s="75"/>
      <c r="BX407" s="75"/>
      <c r="BY407" s="75"/>
      <c r="BZ407" s="75"/>
      <c r="CA407" s="75"/>
      <c r="CB407" s="75"/>
    </row>
    <row r="408" spans="1:80" ht="9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  <c r="BU408" s="75"/>
      <c r="BV408" s="75"/>
      <c r="BW408" s="75"/>
      <c r="BX408" s="75"/>
      <c r="BY408" s="75"/>
      <c r="BZ408" s="75"/>
      <c r="CA408" s="75"/>
      <c r="CB408" s="75"/>
    </row>
    <row r="409" spans="1:80" ht="9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  <c r="BK409" s="75"/>
      <c r="BL409" s="75"/>
      <c r="BM409" s="75"/>
      <c r="BN409" s="75"/>
      <c r="BO409" s="75"/>
      <c r="BP409" s="75"/>
      <c r="BQ409" s="75"/>
      <c r="BR409" s="75"/>
      <c r="BS409" s="75"/>
      <c r="BT409" s="75"/>
      <c r="BU409" s="75"/>
      <c r="BV409" s="75"/>
      <c r="BW409" s="75"/>
      <c r="BX409" s="75"/>
      <c r="BY409" s="75"/>
      <c r="BZ409" s="75"/>
      <c r="CA409" s="75"/>
      <c r="CB409" s="75"/>
    </row>
    <row r="410" spans="1:80" ht="9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BZ410" s="75"/>
      <c r="CA410" s="75"/>
      <c r="CB410" s="75"/>
    </row>
    <row r="411" spans="1:80" ht="9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  <c r="BU411" s="75"/>
      <c r="BV411" s="75"/>
      <c r="BW411" s="75"/>
      <c r="BX411" s="75"/>
      <c r="BY411" s="75"/>
      <c r="BZ411" s="75"/>
      <c r="CA411" s="75"/>
      <c r="CB411" s="75"/>
    </row>
    <row r="412" spans="1:80" ht="9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  <c r="BZ412" s="75"/>
      <c r="CA412" s="75"/>
      <c r="CB412" s="75"/>
    </row>
    <row r="413" spans="1:80" ht="9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  <c r="BS413" s="75"/>
      <c r="BT413" s="75"/>
      <c r="BU413" s="75"/>
      <c r="BV413" s="75"/>
      <c r="BW413" s="75"/>
      <c r="BX413" s="75"/>
      <c r="BY413" s="75"/>
      <c r="BZ413" s="75"/>
      <c r="CA413" s="75"/>
      <c r="CB413" s="75"/>
    </row>
    <row r="414" spans="1:80" ht="9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  <c r="BZ414" s="75"/>
      <c r="CA414" s="75"/>
      <c r="CB414" s="75"/>
    </row>
    <row r="415" spans="1:80" ht="9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  <c r="BU415" s="75"/>
      <c r="BV415" s="75"/>
      <c r="BW415" s="75"/>
      <c r="BX415" s="75"/>
      <c r="BY415" s="75"/>
      <c r="BZ415" s="75"/>
      <c r="CA415" s="75"/>
      <c r="CB415" s="75"/>
    </row>
    <row r="416" spans="1:80" ht="9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  <c r="BS416" s="75"/>
      <c r="BT416" s="75"/>
      <c r="BU416" s="75"/>
      <c r="BV416" s="75"/>
      <c r="BW416" s="75"/>
      <c r="BX416" s="75"/>
      <c r="BY416" s="75"/>
      <c r="BZ416" s="75"/>
      <c r="CA416" s="75"/>
      <c r="CB416" s="75"/>
    </row>
    <row r="417" spans="1:80" ht="9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  <c r="BS417" s="75"/>
      <c r="BT417" s="75"/>
      <c r="BU417" s="75"/>
      <c r="BV417" s="75"/>
      <c r="BW417" s="75"/>
      <c r="BX417" s="75"/>
      <c r="BY417" s="75"/>
      <c r="BZ417" s="75"/>
      <c r="CA417" s="75"/>
      <c r="CB417" s="75"/>
    </row>
    <row r="418" spans="1:80" ht="9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5"/>
      <c r="BA418" s="75"/>
      <c r="BB418" s="75"/>
      <c r="BC418" s="75"/>
      <c r="BD418" s="75"/>
      <c r="BE418" s="75"/>
      <c r="BF418" s="75"/>
      <c r="BG418" s="75"/>
      <c r="BH418" s="75"/>
      <c r="BI418" s="75"/>
      <c r="BJ418" s="75"/>
      <c r="BK418" s="75"/>
      <c r="BL418" s="75"/>
      <c r="BM418" s="75"/>
      <c r="BN418" s="75"/>
      <c r="BO418" s="75"/>
      <c r="BP418" s="75"/>
      <c r="BQ418" s="75"/>
      <c r="BR418" s="75"/>
      <c r="BS418" s="75"/>
      <c r="BT418" s="75"/>
      <c r="BU418" s="75"/>
      <c r="BV418" s="75"/>
      <c r="BW418" s="75"/>
      <c r="BX418" s="75"/>
      <c r="BY418" s="75"/>
      <c r="BZ418" s="75"/>
      <c r="CA418" s="75"/>
      <c r="CB418" s="75"/>
    </row>
    <row r="419" spans="1:80" ht="9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  <c r="AW419" s="75"/>
      <c r="AX419" s="75"/>
      <c r="AY419" s="75"/>
      <c r="AZ419" s="75"/>
      <c r="BA419" s="75"/>
      <c r="BB419" s="75"/>
      <c r="BC419" s="75"/>
      <c r="BD419" s="75"/>
      <c r="BE419" s="75"/>
      <c r="BF419" s="75"/>
      <c r="BG419" s="75"/>
      <c r="BH419" s="75"/>
      <c r="BI419" s="75"/>
      <c r="BJ419" s="75"/>
      <c r="BK419" s="75"/>
      <c r="BL419" s="75"/>
      <c r="BM419" s="75"/>
      <c r="BN419" s="75"/>
      <c r="BO419" s="75"/>
      <c r="BP419" s="75"/>
      <c r="BQ419" s="75"/>
      <c r="BR419" s="75"/>
      <c r="BS419" s="75"/>
      <c r="BT419" s="75"/>
      <c r="BU419" s="75"/>
      <c r="BV419" s="75"/>
      <c r="BW419" s="75"/>
      <c r="BX419" s="75"/>
      <c r="BY419" s="75"/>
      <c r="BZ419" s="75"/>
      <c r="CA419" s="75"/>
      <c r="CB419" s="75"/>
    </row>
    <row r="420" spans="1:80" ht="9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5"/>
      <c r="BA420" s="75"/>
      <c r="BB420" s="75"/>
      <c r="BC420" s="75"/>
      <c r="BD420" s="75"/>
      <c r="BE420" s="75"/>
      <c r="BF420" s="75"/>
      <c r="BG420" s="75"/>
      <c r="BH420" s="75"/>
      <c r="BI420" s="75"/>
      <c r="BJ420" s="75"/>
      <c r="BK420" s="75"/>
      <c r="BL420" s="75"/>
      <c r="BM420" s="75"/>
      <c r="BN420" s="75"/>
      <c r="BO420" s="75"/>
      <c r="BP420" s="75"/>
      <c r="BQ420" s="75"/>
      <c r="BR420" s="75"/>
      <c r="BS420" s="75"/>
      <c r="BT420" s="75"/>
      <c r="BU420" s="75"/>
      <c r="BV420" s="75"/>
      <c r="BW420" s="75"/>
      <c r="BX420" s="75"/>
      <c r="BY420" s="75"/>
      <c r="BZ420" s="75"/>
      <c r="CA420" s="75"/>
      <c r="CB420" s="75"/>
    </row>
    <row r="421" spans="1:80" ht="9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5"/>
      <c r="BG421" s="75"/>
      <c r="BH421" s="75"/>
      <c r="BI421" s="75"/>
      <c r="BJ421" s="75"/>
      <c r="BK421" s="75"/>
      <c r="BL421" s="75"/>
      <c r="BM421" s="75"/>
      <c r="BN421" s="75"/>
      <c r="BO421" s="75"/>
      <c r="BP421" s="75"/>
      <c r="BQ421" s="75"/>
      <c r="BR421" s="75"/>
      <c r="BS421" s="75"/>
      <c r="BT421" s="75"/>
      <c r="BU421" s="75"/>
      <c r="BV421" s="75"/>
      <c r="BW421" s="75"/>
      <c r="BX421" s="75"/>
      <c r="BY421" s="75"/>
      <c r="BZ421" s="75"/>
      <c r="CA421" s="75"/>
      <c r="CB421" s="75"/>
    </row>
    <row r="422" spans="1:80" ht="9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  <c r="AV422" s="75"/>
      <c r="AW422" s="75"/>
      <c r="AX422" s="75"/>
      <c r="AY422" s="75"/>
      <c r="AZ422" s="75"/>
      <c r="BA422" s="75"/>
      <c r="BB422" s="75"/>
      <c r="BC422" s="75"/>
      <c r="BD422" s="75"/>
      <c r="BE422" s="75"/>
      <c r="BF422" s="75"/>
      <c r="BG422" s="75"/>
      <c r="BH422" s="75"/>
      <c r="BI422" s="75"/>
      <c r="BJ422" s="75"/>
      <c r="BK422" s="75"/>
      <c r="BL422" s="75"/>
      <c r="BM422" s="75"/>
      <c r="BN422" s="75"/>
      <c r="BO422" s="75"/>
      <c r="BP422" s="75"/>
      <c r="BQ422" s="75"/>
      <c r="BR422" s="75"/>
      <c r="BS422" s="75"/>
      <c r="BT422" s="75"/>
      <c r="BU422" s="75"/>
      <c r="BV422" s="75"/>
      <c r="BW422" s="75"/>
      <c r="BX422" s="75"/>
      <c r="BY422" s="75"/>
      <c r="BZ422" s="75"/>
      <c r="CA422" s="75"/>
      <c r="CB422" s="75"/>
    </row>
    <row r="423" spans="1:80" ht="9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  <c r="AV423" s="75"/>
      <c r="AW423" s="75"/>
      <c r="AX423" s="75"/>
      <c r="AY423" s="75"/>
      <c r="AZ423" s="75"/>
      <c r="BA423" s="75"/>
      <c r="BB423" s="75"/>
      <c r="BC423" s="75"/>
      <c r="BD423" s="75"/>
      <c r="BE423" s="75"/>
      <c r="BF423" s="75"/>
      <c r="BG423" s="75"/>
      <c r="BH423" s="75"/>
      <c r="BI423" s="75"/>
      <c r="BJ423" s="75"/>
      <c r="BK423" s="75"/>
      <c r="BL423" s="75"/>
      <c r="BM423" s="75"/>
      <c r="BN423" s="75"/>
      <c r="BO423" s="75"/>
      <c r="BP423" s="75"/>
      <c r="BQ423" s="75"/>
      <c r="BR423" s="75"/>
      <c r="BS423" s="75"/>
      <c r="BT423" s="75"/>
      <c r="BU423" s="75"/>
      <c r="BV423" s="75"/>
      <c r="BW423" s="75"/>
      <c r="BX423" s="75"/>
      <c r="BY423" s="75"/>
      <c r="BZ423" s="75"/>
      <c r="CA423" s="75"/>
      <c r="CB423" s="75"/>
    </row>
    <row r="424" spans="1:80" ht="9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  <c r="AV424" s="75"/>
      <c r="AW424" s="75"/>
      <c r="AX424" s="75"/>
      <c r="AY424" s="75"/>
      <c r="AZ424" s="75"/>
      <c r="BA424" s="75"/>
      <c r="BB424" s="75"/>
      <c r="BC424" s="75"/>
      <c r="BD424" s="75"/>
      <c r="BE424" s="75"/>
      <c r="BF424" s="75"/>
      <c r="BG424" s="75"/>
      <c r="BH424" s="75"/>
      <c r="BI424" s="75"/>
      <c r="BJ424" s="75"/>
      <c r="BK424" s="75"/>
      <c r="BL424" s="75"/>
      <c r="BM424" s="75"/>
      <c r="BN424" s="75"/>
      <c r="BO424" s="75"/>
      <c r="BP424" s="75"/>
      <c r="BQ424" s="75"/>
      <c r="BR424" s="75"/>
      <c r="BS424" s="75"/>
      <c r="BT424" s="75"/>
      <c r="BU424" s="75"/>
      <c r="BV424" s="75"/>
      <c r="BW424" s="75"/>
      <c r="BX424" s="75"/>
      <c r="BY424" s="75"/>
      <c r="BZ424" s="75"/>
      <c r="CA424" s="75"/>
      <c r="CB424" s="75"/>
    </row>
    <row r="425" spans="1:80" ht="9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  <c r="AV425" s="75"/>
      <c r="AW425" s="75"/>
      <c r="AX425" s="75"/>
      <c r="AY425" s="75"/>
      <c r="AZ425" s="75"/>
      <c r="BA425" s="75"/>
      <c r="BB425" s="75"/>
      <c r="BC425" s="75"/>
      <c r="BD425" s="75"/>
      <c r="BE425" s="75"/>
      <c r="BF425" s="75"/>
      <c r="BG425" s="75"/>
      <c r="BH425" s="75"/>
      <c r="BI425" s="75"/>
      <c r="BJ425" s="75"/>
      <c r="BK425" s="75"/>
      <c r="BL425" s="75"/>
      <c r="BM425" s="75"/>
      <c r="BN425" s="75"/>
      <c r="BO425" s="75"/>
      <c r="BP425" s="75"/>
      <c r="BQ425" s="75"/>
      <c r="BR425" s="75"/>
      <c r="BS425" s="75"/>
      <c r="BT425" s="75"/>
      <c r="BU425" s="75"/>
      <c r="BV425" s="75"/>
      <c r="BW425" s="75"/>
      <c r="BX425" s="75"/>
      <c r="BY425" s="75"/>
      <c r="BZ425" s="75"/>
      <c r="CA425" s="75"/>
      <c r="CB425" s="75"/>
    </row>
    <row r="426" spans="1:80" ht="9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  <c r="BS426" s="75"/>
      <c r="BT426" s="75"/>
      <c r="BU426" s="75"/>
      <c r="BV426" s="75"/>
      <c r="BW426" s="75"/>
      <c r="BX426" s="75"/>
      <c r="BY426" s="75"/>
      <c r="BZ426" s="75"/>
      <c r="CA426" s="75"/>
      <c r="CB426" s="75"/>
    </row>
    <row r="427" spans="1:80" ht="9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  <c r="AV427" s="75"/>
      <c r="AW427" s="75"/>
      <c r="AX427" s="75"/>
      <c r="AY427" s="75"/>
      <c r="AZ427" s="75"/>
      <c r="BA427" s="75"/>
      <c r="BB427" s="75"/>
      <c r="BC427" s="75"/>
      <c r="BD427" s="75"/>
      <c r="BE427" s="75"/>
      <c r="BF427" s="75"/>
      <c r="BG427" s="75"/>
      <c r="BH427" s="75"/>
      <c r="BI427" s="75"/>
      <c r="BJ427" s="75"/>
      <c r="BK427" s="75"/>
      <c r="BL427" s="75"/>
      <c r="BM427" s="75"/>
      <c r="BN427" s="75"/>
      <c r="BO427" s="75"/>
      <c r="BP427" s="75"/>
      <c r="BQ427" s="75"/>
      <c r="BR427" s="75"/>
      <c r="BS427" s="75"/>
      <c r="BT427" s="75"/>
      <c r="BU427" s="75"/>
      <c r="BV427" s="75"/>
      <c r="BW427" s="75"/>
      <c r="BX427" s="75"/>
      <c r="BY427" s="75"/>
      <c r="BZ427" s="75"/>
      <c r="CA427" s="75"/>
      <c r="CB427" s="75"/>
    </row>
    <row r="428" spans="1:80" ht="9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5"/>
      <c r="BA428" s="75"/>
      <c r="BB428" s="75"/>
      <c r="BC428" s="75"/>
      <c r="BD428" s="75"/>
      <c r="BE428" s="75"/>
      <c r="BF428" s="75"/>
      <c r="BG428" s="75"/>
      <c r="BH428" s="75"/>
      <c r="BI428" s="75"/>
      <c r="BJ428" s="75"/>
      <c r="BK428" s="75"/>
      <c r="BL428" s="75"/>
      <c r="BM428" s="75"/>
      <c r="BN428" s="75"/>
      <c r="BO428" s="75"/>
      <c r="BP428" s="75"/>
      <c r="BQ428" s="75"/>
      <c r="BR428" s="75"/>
      <c r="BS428" s="75"/>
      <c r="BT428" s="75"/>
      <c r="BU428" s="75"/>
      <c r="BV428" s="75"/>
      <c r="BW428" s="75"/>
      <c r="BX428" s="75"/>
      <c r="BY428" s="75"/>
      <c r="BZ428" s="75"/>
      <c r="CA428" s="75"/>
      <c r="CB428" s="75"/>
    </row>
    <row r="429" spans="1:80" ht="9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  <c r="AV429" s="75"/>
      <c r="AW429" s="75"/>
      <c r="AX429" s="75"/>
      <c r="AY429" s="75"/>
      <c r="AZ429" s="75"/>
      <c r="BA429" s="75"/>
      <c r="BB429" s="75"/>
      <c r="BC429" s="75"/>
      <c r="BD429" s="75"/>
      <c r="BE429" s="75"/>
      <c r="BF429" s="75"/>
      <c r="BG429" s="75"/>
      <c r="BH429" s="75"/>
      <c r="BI429" s="75"/>
      <c r="BJ429" s="75"/>
      <c r="BK429" s="75"/>
      <c r="BL429" s="75"/>
      <c r="BM429" s="75"/>
      <c r="BN429" s="75"/>
      <c r="BO429" s="75"/>
      <c r="BP429" s="75"/>
      <c r="BQ429" s="75"/>
      <c r="BR429" s="75"/>
      <c r="BS429" s="75"/>
      <c r="BT429" s="75"/>
      <c r="BU429" s="75"/>
      <c r="BV429" s="75"/>
      <c r="BW429" s="75"/>
      <c r="BX429" s="75"/>
      <c r="BY429" s="75"/>
      <c r="BZ429" s="75"/>
      <c r="CA429" s="75"/>
      <c r="CB429" s="75"/>
    </row>
    <row r="430" spans="1:80" ht="9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  <c r="AV430" s="75"/>
      <c r="AW430" s="75"/>
      <c r="AX430" s="75"/>
      <c r="AY430" s="75"/>
      <c r="AZ430" s="75"/>
      <c r="BA430" s="75"/>
      <c r="BB430" s="75"/>
      <c r="BC430" s="75"/>
      <c r="BD430" s="75"/>
      <c r="BE430" s="75"/>
      <c r="BF430" s="75"/>
      <c r="BG430" s="75"/>
      <c r="BH430" s="75"/>
      <c r="BI430" s="75"/>
      <c r="BJ430" s="75"/>
      <c r="BK430" s="75"/>
      <c r="BL430" s="75"/>
      <c r="BM430" s="75"/>
      <c r="BN430" s="75"/>
      <c r="BO430" s="75"/>
      <c r="BP430" s="75"/>
      <c r="BQ430" s="75"/>
      <c r="BR430" s="75"/>
      <c r="BS430" s="75"/>
      <c r="BT430" s="75"/>
      <c r="BU430" s="75"/>
      <c r="BV430" s="75"/>
      <c r="BW430" s="75"/>
      <c r="BX430" s="75"/>
      <c r="BY430" s="75"/>
      <c r="BZ430" s="75"/>
      <c r="CA430" s="75"/>
      <c r="CB430" s="75"/>
    </row>
    <row r="431" spans="1:80" ht="9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  <c r="AV431" s="75"/>
      <c r="AW431" s="75"/>
      <c r="AX431" s="75"/>
      <c r="AY431" s="75"/>
      <c r="AZ431" s="75"/>
      <c r="BA431" s="75"/>
      <c r="BB431" s="75"/>
      <c r="BC431" s="75"/>
      <c r="BD431" s="75"/>
      <c r="BE431" s="75"/>
      <c r="BF431" s="75"/>
      <c r="BG431" s="75"/>
      <c r="BH431" s="75"/>
      <c r="BI431" s="75"/>
      <c r="BJ431" s="75"/>
      <c r="BK431" s="75"/>
      <c r="BL431" s="75"/>
      <c r="BM431" s="75"/>
      <c r="BN431" s="75"/>
      <c r="BO431" s="75"/>
      <c r="BP431" s="75"/>
      <c r="BQ431" s="75"/>
      <c r="BR431" s="75"/>
      <c r="BS431" s="75"/>
      <c r="BT431" s="75"/>
      <c r="BU431" s="75"/>
      <c r="BV431" s="75"/>
      <c r="BW431" s="75"/>
      <c r="BX431" s="75"/>
      <c r="BY431" s="75"/>
      <c r="BZ431" s="75"/>
      <c r="CA431" s="75"/>
      <c r="CB431" s="75"/>
    </row>
    <row r="432" spans="1:80" ht="9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  <c r="AV432" s="75"/>
      <c r="AW432" s="75"/>
      <c r="AX432" s="75"/>
      <c r="AY432" s="75"/>
      <c r="AZ432" s="75"/>
      <c r="BA432" s="75"/>
      <c r="BB432" s="75"/>
      <c r="BC432" s="75"/>
      <c r="BD432" s="75"/>
      <c r="BE432" s="75"/>
      <c r="BF432" s="75"/>
      <c r="BG432" s="75"/>
      <c r="BH432" s="75"/>
      <c r="BI432" s="75"/>
      <c r="BJ432" s="75"/>
      <c r="BK432" s="75"/>
      <c r="BL432" s="75"/>
      <c r="BM432" s="75"/>
      <c r="BN432" s="75"/>
      <c r="BO432" s="75"/>
      <c r="BP432" s="75"/>
      <c r="BQ432" s="75"/>
      <c r="BR432" s="75"/>
      <c r="BS432" s="75"/>
      <c r="BT432" s="75"/>
      <c r="BU432" s="75"/>
      <c r="BV432" s="75"/>
      <c r="BW432" s="75"/>
      <c r="BX432" s="75"/>
      <c r="BY432" s="75"/>
      <c r="BZ432" s="75"/>
      <c r="CA432" s="75"/>
      <c r="CB432" s="75"/>
    </row>
    <row r="433" spans="1:80" ht="9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  <c r="AV433" s="75"/>
      <c r="AW433" s="75"/>
      <c r="AX433" s="75"/>
      <c r="AY433" s="75"/>
      <c r="AZ433" s="75"/>
      <c r="BA433" s="75"/>
      <c r="BB433" s="75"/>
      <c r="BC433" s="75"/>
      <c r="BD433" s="75"/>
      <c r="BE433" s="75"/>
      <c r="BF433" s="75"/>
      <c r="BG433" s="75"/>
      <c r="BH433" s="75"/>
      <c r="BI433" s="75"/>
      <c r="BJ433" s="75"/>
      <c r="BK433" s="75"/>
      <c r="BL433" s="75"/>
      <c r="BM433" s="75"/>
      <c r="BN433" s="75"/>
      <c r="BO433" s="75"/>
      <c r="BP433" s="75"/>
      <c r="BQ433" s="75"/>
      <c r="BR433" s="75"/>
      <c r="BS433" s="75"/>
      <c r="BT433" s="75"/>
      <c r="BU433" s="75"/>
      <c r="BV433" s="75"/>
      <c r="BW433" s="75"/>
      <c r="BX433" s="75"/>
      <c r="BY433" s="75"/>
      <c r="BZ433" s="75"/>
      <c r="CA433" s="75"/>
      <c r="CB433" s="75"/>
    </row>
    <row r="434" spans="1:80" ht="9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  <c r="BK434" s="75"/>
      <c r="BL434" s="75"/>
      <c r="BM434" s="75"/>
      <c r="BN434" s="75"/>
      <c r="BO434" s="75"/>
      <c r="BP434" s="75"/>
      <c r="BQ434" s="75"/>
      <c r="BR434" s="75"/>
      <c r="BS434" s="75"/>
      <c r="BT434" s="75"/>
      <c r="BU434" s="75"/>
      <c r="BV434" s="75"/>
      <c r="BW434" s="75"/>
      <c r="BX434" s="75"/>
      <c r="BY434" s="75"/>
      <c r="BZ434" s="75"/>
      <c r="CA434" s="75"/>
      <c r="CB434" s="75"/>
    </row>
    <row r="435" spans="1:80" ht="9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  <c r="BS435" s="75"/>
      <c r="BT435" s="75"/>
      <c r="BU435" s="75"/>
      <c r="BV435" s="75"/>
      <c r="BW435" s="75"/>
      <c r="BX435" s="75"/>
      <c r="BY435" s="75"/>
      <c r="BZ435" s="75"/>
      <c r="CA435" s="75"/>
      <c r="CB435" s="75"/>
    </row>
    <row r="436" spans="1:80" ht="9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5"/>
      <c r="BA436" s="75"/>
      <c r="BB436" s="75"/>
      <c r="BC436" s="75"/>
      <c r="BD436" s="75"/>
      <c r="BE436" s="75"/>
      <c r="BF436" s="75"/>
      <c r="BG436" s="75"/>
      <c r="BH436" s="75"/>
      <c r="BI436" s="75"/>
      <c r="BJ436" s="75"/>
      <c r="BK436" s="75"/>
      <c r="BL436" s="75"/>
      <c r="BM436" s="75"/>
      <c r="BN436" s="75"/>
      <c r="BO436" s="75"/>
      <c r="BP436" s="75"/>
      <c r="BQ436" s="75"/>
      <c r="BR436" s="75"/>
      <c r="BS436" s="75"/>
      <c r="BT436" s="75"/>
      <c r="BU436" s="75"/>
      <c r="BV436" s="75"/>
      <c r="BW436" s="75"/>
      <c r="BX436" s="75"/>
      <c r="BY436" s="75"/>
      <c r="BZ436" s="75"/>
      <c r="CA436" s="75"/>
      <c r="CB436" s="75"/>
    </row>
    <row r="437" spans="1:80" ht="9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  <c r="AV437" s="75"/>
      <c r="AW437" s="75"/>
      <c r="AX437" s="75"/>
      <c r="AY437" s="75"/>
      <c r="AZ437" s="75"/>
      <c r="BA437" s="75"/>
      <c r="BB437" s="75"/>
      <c r="BC437" s="75"/>
      <c r="BD437" s="75"/>
      <c r="BE437" s="75"/>
      <c r="BF437" s="75"/>
      <c r="BG437" s="75"/>
      <c r="BH437" s="75"/>
      <c r="BI437" s="75"/>
      <c r="BJ437" s="75"/>
      <c r="BK437" s="75"/>
      <c r="BL437" s="75"/>
      <c r="BM437" s="75"/>
      <c r="BN437" s="75"/>
      <c r="BO437" s="75"/>
      <c r="BP437" s="75"/>
      <c r="BQ437" s="75"/>
      <c r="BR437" s="75"/>
      <c r="BS437" s="75"/>
      <c r="BT437" s="75"/>
      <c r="BU437" s="75"/>
      <c r="BV437" s="75"/>
      <c r="BW437" s="75"/>
      <c r="BX437" s="75"/>
      <c r="BY437" s="75"/>
      <c r="BZ437" s="75"/>
      <c r="CA437" s="75"/>
      <c r="CB437" s="75"/>
    </row>
    <row r="438" spans="1:80" ht="9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  <c r="BS438" s="75"/>
      <c r="BT438" s="75"/>
      <c r="BU438" s="75"/>
      <c r="BV438" s="75"/>
      <c r="BW438" s="75"/>
      <c r="BX438" s="75"/>
      <c r="BY438" s="75"/>
      <c r="BZ438" s="75"/>
      <c r="CA438" s="75"/>
      <c r="CB438" s="75"/>
    </row>
    <row r="439" spans="1:80" ht="9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  <c r="AV439" s="75"/>
      <c r="AW439" s="75"/>
      <c r="AX439" s="75"/>
      <c r="AY439" s="75"/>
      <c r="AZ439" s="75"/>
      <c r="BA439" s="75"/>
      <c r="BB439" s="75"/>
      <c r="BC439" s="75"/>
      <c r="BD439" s="75"/>
      <c r="BE439" s="75"/>
      <c r="BF439" s="75"/>
      <c r="BG439" s="75"/>
      <c r="BH439" s="75"/>
      <c r="BI439" s="75"/>
      <c r="BJ439" s="75"/>
      <c r="BK439" s="75"/>
      <c r="BL439" s="75"/>
      <c r="BM439" s="75"/>
      <c r="BN439" s="75"/>
      <c r="BO439" s="75"/>
      <c r="BP439" s="75"/>
      <c r="BQ439" s="75"/>
      <c r="BR439" s="75"/>
      <c r="BS439" s="75"/>
      <c r="BT439" s="75"/>
      <c r="BU439" s="75"/>
      <c r="BV439" s="75"/>
      <c r="BW439" s="75"/>
      <c r="BX439" s="75"/>
      <c r="BY439" s="75"/>
      <c r="BZ439" s="75"/>
      <c r="CA439" s="75"/>
      <c r="CB439" s="75"/>
    </row>
    <row r="440" spans="1:80" ht="9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5"/>
      <c r="BG440" s="75"/>
      <c r="BH440" s="75"/>
      <c r="BI440" s="75"/>
      <c r="BJ440" s="75"/>
      <c r="BK440" s="75"/>
      <c r="BL440" s="75"/>
      <c r="BM440" s="75"/>
      <c r="BN440" s="75"/>
      <c r="BO440" s="75"/>
      <c r="BP440" s="75"/>
      <c r="BQ440" s="75"/>
      <c r="BR440" s="75"/>
      <c r="BS440" s="75"/>
      <c r="BT440" s="75"/>
      <c r="BU440" s="75"/>
      <c r="BV440" s="75"/>
      <c r="BW440" s="75"/>
      <c r="BX440" s="75"/>
      <c r="BY440" s="75"/>
      <c r="BZ440" s="75"/>
      <c r="CA440" s="75"/>
      <c r="CB440" s="75"/>
    </row>
    <row r="441" spans="1:80" ht="9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  <c r="BS441" s="75"/>
      <c r="BT441" s="75"/>
      <c r="BU441" s="75"/>
      <c r="BV441" s="75"/>
      <c r="BW441" s="75"/>
      <c r="BX441" s="75"/>
      <c r="BY441" s="75"/>
      <c r="BZ441" s="75"/>
      <c r="CA441" s="75"/>
      <c r="CB441" s="75"/>
    </row>
    <row r="442" spans="1:80" ht="9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75"/>
      <c r="AW442" s="75"/>
      <c r="AX442" s="75"/>
      <c r="AY442" s="75"/>
      <c r="AZ442" s="75"/>
      <c r="BA442" s="75"/>
      <c r="BB442" s="75"/>
      <c r="BC442" s="75"/>
      <c r="BD442" s="75"/>
      <c r="BE442" s="75"/>
      <c r="BF442" s="75"/>
      <c r="BG442" s="75"/>
      <c r="BH442" s="75"/>
      <c r="BI442" s="75"/>
      <c r="BJ442" s="75"/>
      <c r="BK442" s="75"/>
      <c r="BL442" s="75"/>
      <c r="BM442" s="75"/>
      <c r="BN442" s="75"/>
      <c r="BO442" s="75"/>
      <c r="BP442" s="75"/>
      <c r="BQ442" s="75"/>
      <c r="BR442" s="75"/>
      <c r="BS442" s="75"/>
      <c r="BT442" s="75"/>
      <c r="BU442" s="75"/>
      <c r="BV442" s="75"/>
      <c r="BW442" s="75"/>
      <c r="BX442" s="75"/>
      <c r="BY442" s="75"/>
      <c r="BZ442" s="75"/>
      <c r="CA442" s="75"/>
      <c r="CB442" s="75"/>
    </row>
    <row r="443" spans="1:80" ht="9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  <c r="AV443" s="75"/>
      <c r="AW443" s="75"/>
      <c r="AX443" s="75"/>
      <c r="AY443" s="75"/>
      <c r="AZ443" s="75"/>
      <c r="BA443" s="75"/>
      <c r="BB443" s="75"/>
      <c r="BC443" s="75"/>
      <c r="BD443" s="75"/>
      <c r="BE443" s="75"/>
      <c r="BF443" s="75"/>
      <c r="BG443" s="75"/>
      <c r="BH443" s="75"/>
      <c r="BI443" s="75"/>
      <c r="BJ443" s="75"/>
      <c r="BK443" s="75"/>
      <c r="BL443" s="75"/>
      <c r="BM443" s="75"/>
      <c r="BN443" s="75"/>
      <c r="BO443" s="75"/>
      <c r="BP443" s="75"/>
      <c r="BQ443" s="75"/>
      <c r="BR443" s="75"/>
      <c r="BS443" s="75"/>
      <c r="BT443" s="75"/>
      <c r="BU443" s="75"/>
      <c r="BV443" s="75"/>
      <c r="BW443" s="75"/>
      <c r="BX443" s="75"/>
      <c r="BY443" s="75"/>
      <c r="BZ443" s="75"/>
      <c r="CA443" s="75"/>
      <c r="CB443" s="75"/>
    </row>
    <row r="444" spans="1:80" ht="9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  <c r="BK444" s="75"/>
      <c r="BL444" s="75"/>
      <c r="BM444" s="75"/>
      <c r="BN444" s="75"/>
      <c r="BO444" s="75"/>
      <c r="BP444" s="75"/>
      <c r="BQ444" s="75"/>
      <c r="BR444" s="75"/>
      <c r="BS444" s="75"/>
      <c r="BT444" s="75"/>
      <c r="BU444" s="75"/>
      <c r="BV444" s="75"/>
      <c r="BW444" s="75"/>
      <c r="BX444" s="75"/>
      <c r="BY444" s="75"/>
      <c r="BZ444" s="75"/>
      <c r="CA444" s="75"/>
      <c r="CB444" s="75"/>
    </row>
    <row r="445" spans="1:80" ht="9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  <c r="BK445" s="75"/>
      <c r="BL445" s="75"/>
      <c r="BM445" s="75"/>
      <c r="BN445" s="75"/>
      <c r="BO445" s="75"/>
      <c r="BP445" s="75"/>
      <c r="BQ445" s="75"/>
      <c r="BR445" s="75"/>
      <c r="BS445" s="75"/>
      <c r="BT445" s="75"/>
      <c r="BU445" s="75"/>
      <c r="BV445" s="75"/>
      <c r="BW445" s="75"/>
      <c r="BX445" s="75"/>
      <c r="BY445" s="75"/>
      <c r="BZ445" s="75"/>
      <c r="CA445" s="75"/>
      <c r="CB445" s="75"/>
    </row>
    <row r="446" spans="1:80" ht="9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5"/>
      <c r="BA446" s="75"/>
      <c r="BB446" s="75"/>
      <c r="BC446" s="75"/>
      <c r="BD446" s="75"/>
      <c r="BE446" s="75"/>
      <c r="BF446" s="75"/>
      <c r="BG446" s="75"/>
      <c r="BH446" s="75"/>
      <c r="BI446" s="75"/>
      <c r="BJ446" s="75"/>
      <c r="BK446" s="75"/>
      <c r="BL446" s="75"/>
      <c r="BM446" s="75"/>
      <c r="BN446" s="75"/>
      <c r="BO446" s="75"/>
      <c r="BP446" s="75"/>
      <c r="BQ446" s="75"/>
      <c r="BR446" s="75"/>
      <c r="BS446" s="75"/>
      <c r="BT446" s="75"/>
      <c r="BU446" s="75"/>
      <c r="BV446" s="75"/>
      <c r="BW446" s="75"/>
      <c r="BX446" s="75"/>
      <c r="BY446" s="75"/>
      <c r="BZ446" s="75"/>
      <c r="CA446" s="75"/>
      <c r="CB446" s="75"/>
    </row>
    <row r="447" spans="1:80" ht="9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  <c r="AV447" s="75"/>
      <c r="AW447" s="75"/>
      <c r="AX447" s="75"/>
      <c r="AY447" s="75"/>
      <c r="AZ447" s="75"/>
      <c r="BA447" s="75"/>
      <c r="BB447" s="75"/>
      <c r="BC447" s="75"/>
      <c r="BD447" s="75"/>
      <c r="BE447" s="75"/>
      <c r="BF447" s="75"/>
      <c r="BG447" s="75"/>
      <c r="BH447" s="75"/>
      <c r="BI447" s="75"/>
      <c r="BJ447" s="75"/>
      <c r="BK447" s="75"/>
      <c r="BL447" s="75"/>
      <c r="BM447" s="75"/>
      <c r="BN447" s="75"/>
      <c r="BO447" s="75"/>
      <c r="BP447" s="75"/>
      <c r="BQ447" s="75"/>
      <c r="BR447" s="75"/>
      <c r="BS447" s="75"/>
      <c r="BT447" s="75"/>
      <c r="BU447" s="75"/>
      <c r="BV447" s="75"/>
      <c r="BW447" s="75"/>
      <c r="BX447" s="75"/>
      <c r="BY447" s="75"/>
      <c r="BZ447" s="75"/>
      <c r="CA447" s="75"/>
      <c r="CB447" s="75"/>
    </row>
    <row r="448" spans="1:80" ht="9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  <c r="AV448" s="75"/>
      <c r="AW448" s="75"/>
      <c r="AX448" s="75"/>
      <c r="AY448" s="75"/>
      <c r="AZ448" s="75"/>
      <c r="BA448" s="75"/>
      <c r="BB448" s="75"/>
      <c r="BC448" s="75"/>
      <c r="BD448" s="75"/>
      <c r="BE448" s="75"/>
      <c r="BF448" s="75"/>
      <c r="BG448" s="75"/>
      <c r="BH448" s="75"/>
      <c r="BI448" s="75"/>
      <c r="BJ448" s="75"/>
      <c r="BK448" s="75"/>
      <c r="BL448" s="75"/>
      <c r="BM448" s="75"/>
      <c r="BN448" s="75"/>
      <c r="BO448" s="75"/>
      <c r="BP448" s="75"/>
      <c r="BQ448" s="75"/>
      <c r="BR448" s="75"/>
      <c r="BS448" s="75"/>
      <c r="BT448" s="75"/>
      <c r="BU448" s="75"/>
      <c r="BV448" s="75"/>
      <c r="BW448" s="75"/>
      <c r="BX448" s="75"/>
      <c r="BY448" s="75"/>
      <c r="BZ448" s="75"/>
      <c r="CA448" s="75"/>
      <c r="CB448" s="75"/>
    </row>
    <row r="449" spans="1:80" ht="9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  <c r="AV449" s="75"/>
      <c r="AW449" s="75"/>
      <c r="AX449" s="75"/>
      <c r="AY449" s="75"/>
      <c r="AZ449" s="75"/>
      <c r="BA449" s="75"/>
      <c r="BB449" s="75"/>
      <c r="BC449" s="75"/>
      <c r="BD449" s="75"/>
      <c r="BE449" s="75"/>
      <c r="BF449" s="75"/>
      <c r="BG449" s="75"/>
      <c r="BH449" s="75"/>
      <c r="BI449" s="75"/>
      <c r="BJ449" s="75"/>
      <c r="BK449" s="75"/>
      <c r="BL449" s="75"/>
      <c r="BM449" s="75"/>
      <c r="BN449" s="75"/>
      <c r="BO449" s="75"/>
      <c r="BP449" s="75"/>
      <c r="BQ449" s="75"/>
      <c r="BR449" s="75"/>
      <c r="BS449" s="75"/>
      <c r="BT449" s="75"/>
      <c r="BU449" s="75"/>
      <c r="BV449" s="75"/>
      <c r="BW449" s="75"/>
      <c r="BX449" s="75"/>
      <c r="BY449" s="75"/>
      <c r="BZ449" s="75"/>
      <c r="CA449" s="75"/>
      <c r="CB449" s="75"/>
    </row>
    <row r="450" spans="1:80" ht="9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  <c r="AV450" s="75"/>
      <c r="AW450" s="75"/>
      <c r="AX450" s="75"/>
      <c r="AY450" s="75"/>
      <c r="AZ450" s="75"/>
      <c r="BA450" s="75"/>
      <c r="BB450" s="75"/>
      <c r="BC450" s="75"/>
      <c r="BD450" s="75"/>
      <c r="BE450" s="75"/>
      <c r="BF450" s="75"/>
      <c r="BG450" s="75"/>
      <c r="BH450" s="75"/>
      <c r="BI450" s="75"/>
      <c r="BJ450" s="75"/>
      <c r="BK450" s="75"/>
      <c r="BL450" s="75"/>
      <c r="BM450" s="75"/>
      <c r="BN450" s="75"/>
      <c r="BO450" s="75"/>
      <c r="BP450" s="75"/>
      <c r="BQ450" s="75"/>
      <c r="BR450" s="75"/>
      <c r="BS450" s="75"/>
      <c r="BT450" s="75"/>
      <c r="BU450" s="75"/>
      <c r="BV450" s="75"/>
      <c r="BW450" s="75"/>
      <c r="BX450" s="75"/>
      <c r="BY450" s="75"/>
      <c r="BZ450" s="75"/>
      <c r="CA450" s="75"/>
      <c r="CB450" s="75"/>
    </row>
    <row r="451" spans="1:80" ht="9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  <c r="AV451" s="75"/>
      <c r="AW451" s="75"/>
      <c r="AX451" s="75"/>
      <c r="AY451" s="75"/>
      <c r="AZ451" s="75"/>
      <c r="BA451" s="75"/>
      <c r="BB451" s="75"/>
      <c r="BC451" s="75"/>
      <c r="BD451" s="75"/>
      <c r="BE451" s="75"/>
      <c r="BF451" s="75"/>
      <c r="BG451" s="75"/>
      <c r="BH451" s="75"/>
      <c r="BI451" s="75"/>
      <c r="BJ451" s="75"/>
      <c r="BK451" s="75"/>
      <c r="BL451" s="75"/>
      <c r="BM451" s="75"/>
      <c r="BN451" s="75"/>
      <c r="BO451" s="75"/>
      <c r="BP451" s="75"/>
      <c r="BQ451" s="75"/>
      <c r="BR451" s="75"/>
      <c r="BS451" s="75"/>
      <c r="BT451" s="75"/>
      <c r="BU451" s="75"/>
      <c r="BV451" s="75"/>
      <c r="BW451" s="75"/>
      <c r="BX451" s="75"/>
      <c r="BY451" s="75"/>
      <c r="BZ451" s="75"/>
      <c r="CA451" s="75"/>
      <c r="CB451" s="75"/>
    </row>
    <row r="452" spans="1:80" ht="9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5"/>
      <c r="BG452" s="75"/>
      <c r="BH452" s="75"/>
      <c r="BI452" s="75"/>
      <c r="BJ452" s="75"/>
      <c r="BK452" s="75"/>
      <c r="BL452" s="75"/>
      <c r="BM452" s="75"/>
      <c r="BN452" s="75"/>
      <c r="BO452" s="75"/>
      <c r="BP452" s="75"/>
      <c r="BQ452" s="75"/>
      <c r="BR452" s="75"/>
      <c r="BS452" s="75"/>
      <c r="BT452" s="75"/>
      <c r="BU452" s="75"/>
      <c r="BV452" s="75"/>
      <c r="BW452" s="75"/>
      <c r="BX452" s="75"/>
      <c r="BY452" s="75"/>
      <c r="BZ452" s="75"/>
      <c r="CA452" s="75"/>
      <c r="CB452" s="75"/>
    </row>
    <row r="453" spans="1:80" ht="9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  <c r="AV453" s="75"/>
      <c r="AW453" s="75"/>
      <c r="AX453" s="75"/>
      <c r="AY453" s="75"/>
      <c r="AZ453" s="75"/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  <c r="BK453" s="75"/>
      <c r="BL453" s="75"/>
      <c r="BM453" s="75"/>
      <c r="BN453" s="75"/>
      <c r="BO453" s="75"/>
      <c r="BP453" s="75"/>
      <c r="BQ453" s="75"/>
      <c r="BR453" s="75"/>
      <c r="BS453" s="75"/>
      <c r="BT453" s="75"/>
      <c r="BU453" s="75"/>
      <c r="BV453" s="75"/>
      <c r="BW453" s="75"/>
      <c r="BX453" s="75"/>
      <c r="BY453" s="75"/>
      <c r="BZ453" s="75"/>
      <c r="CA453" s="75"/>
      <c r="CB453" s="75"/>
    </row>
    <row r="454" spans="1:80" ht="9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5"/>
      <c r="BA454" s="75"/>
      <c r="BB454" s="75"/>
      <c r="BC454" s="75"/>
      <c r="BD454" s="75"/>
      <c r="BE454" s="75"/>
      <c r="BF454" s="75"/>
      <c r="BG454" s="75"/>
      <c r="BH454" s="75"/>
      <c r="BI454" s="75"/>
      <c r="BJ454" s="75"/>
      <c r="BK454" s="75"/>
      <c r="BL454" s="75"/>
      <c r="BM454" s="75"/>
      <c r="BN454" s="75"/>
      <c r="BO454" s="75"/>
      <c r="BP454" s="75"/>
      <c r="BQ454" s="75"/>
      <c r="BR454" s="75"/>
      <c r="BS454" s="75"/>
      <c r="BT454" s="75"/>
      <c r="BU454" s="75"/>
      <c r="BV454" s="75"/>
      <c r="BW454" s="75"/>
      <c r="BX454" s="75"/>
      <c r="BY454" s="75"/>
      <c r="BZ454" s="75"/>
      <c r="CA454" s="75"/>
      <c r="CB454" s="75"/>
    </row>
    <row r="455" spans="1:80" ht="9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  <c r="AV455" s="75"/>
      <c r="AW455" s="75"/>
      <c r="AX455" s="75"/>
      <c r="AY455" s="75"/>
      <c r="AZ455" s="75"/>
      <c r="BA455" s="75"/>
      <c r="BB455" s="75"/>
      <c r="BC455" s="75"/>
      <c r="BD455" s="75"/>
      <c r="BE455" s="75"/>
      <c r="BF455" s="75"/>
      <c r="BG455" s="75"/>
      <c r="BH455" s="75"/>
      <c r="BI455" s="75"/>
      <c r="BJ455" s="75"/>
      <c r="BK455" s="75"/>
      <c r="BL455" s="75"/>
      <c r="BM455" s="75"/>
      <c r="BN455" s="75"/>
      <c r="BO455" s="75"/>
      <c r="BP455" s="75"/>
      <c r="BQ455" s="75"/>
      <c r="BR455" s="75"/>
      <c r="BS455" s="75"/>
      <c r="BT455" s="75"/>
      <c r="BU455" s="75"/>
      <c r="BV455" s="75"/>
      <c r="BW455" s="75"/>
      <c r="BX455" s="75"/>
      <c r="BY455" s="75"/>
      <c r="BZ455" s="75"/>
      <c r="CA455" s="75"/>
      <c r="CB455" s="75"/>
    </row>
    <row r="456" spans="1:80" ht="9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5"/>
      <c r="BA456" s="75"/>
      <c r="BB456" s="75"/>
      <c r="BC456" s="75"/>
      <c r="BD456" s="75"/>
      <c r="BE456" s="75"/>
      <c r="BF456" s="75"/>
      <c r="BG456" s="75"/>
      <c r="BH456" s="75"/>
      <c r="BI456" s="75"/>
      <c r="BJ456" s="75"/>
      <c r="BK456" s="75"/>
      <c r="BL456" s="75"/>
      <c r="BM456" s="75"/>
      <c r="BN456" s="75"/>
      <c r="BO456" s="75"/>
      <c r="BP456" s="75"/>
      <c r="BQ456" s="75"/>
      <c r="BR456" s="75"/>
      <c r="BS456" s="75"/>
      <c r="BT456" s="75"/>
      <c r="BU456" s="75"/>
      <c r="BV456" s="75"/>
      <c r="BW456" s="75"/>
      <c r="BX456" s="75"/>
      <c r="BY456" s="75"/>
      <c r="BZ456" s="75"/>
      <c r="CA456" s="75"/>
      <c r="CB456" s="75"/>
    </row>
    <row r="457" spans="1:80" ht="9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  <c r="AV457" s="75"/>
      <c r="AW457" s="75"/>
      <c r="AX457" s="75"/>
      <c r="AY457" s="75"/>
      <c r="AZ457" s="75"/>
      <c r="BA457" s="75"/>
      <c r="BB457" s="75"/>
      <c r="BC457" s="75"/>
      <c r="BD457" s="75"/>
      <c r="BE457" s="75"/>
      <c r="BF457" s="75"/>
      <c r="BG457" s="75"/>
      <c r="BH457" s="75"/>
      <c r="BI457" s="75"/>
      <c r="BJ457" s="75"/>
      <c r="BK457" s="75"/>
      <c r="BL457" s="75"/>
      <c r="BM457" s="75"/>
      <c r="BN457" s="75"/>
      <c r="BO457" s="75"/>
      <c r="BP457" s="75"/>
      <c r="BQ457" s="75"/>
      <c r="BR457" s="75"/>
      <c r="BS457" s="75"/>
      <c r="BT457" s="75"/>
      <c r="BU457" s="75"/>
      <c r="BV457" s="75"/>
      <c r="BW457" s="75"/>
      <c r="BX457" s="75"/>
      <c r="BY457" s="75"/>
      <c r="BZ457" s="75"/>
      <c r="CA457" s="75"/>
      <c r="CB457" s="75"/>
    </row>
    <row r="458" spans="1:80" ht="9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  <c r="AV458" s="75"/>
      <c r="AW458" s="75"/>
      <c r="AX458" s="75"/>
      <c r="AY458" s="75"/>
      <c r="AZ458" s="75"/>
      <c r="BA458" s="75"/>
      <c r="BB458" s="75"/>
      <c r="BC458" s="75"/>
      <c r="BD458" s="75"/>
      <c r="BE458" s="75"/>
      <c r="BF458" s="75"/>
      <c r="BG458" s="75"/>
      <c r="BH458" s="75"/>
      <c r="BI458" s="75"/>
      <c r="BJ458" s="75"/>
      <c r="BK458" s="75"/>
      <c r="BL458" s="75"/>
      <c r="BM458" s="75"/>
      <c r="BN458" s="75"/>
      <c r="BO458" s="75"/>
      <c r="BP458" s="75"/>
      <c r="BQ458" s="75"/>
      <c r="BR458" s="75"/>
      <c r="BS458" s="75"/>
      <c r="BT458" s="75"/>
      <c r="BU458" s="75"/>
      <c r="BV458" s="75"/>
      <c r="BW458" s="75"/>
      <c r="BX458" s="75"/>
      <c r="BY458" s="75"/>
      <c r="BZ458" s="75"/>
      <c r="CA458" s="75"/>
      <c r="CB458" s="75"/>
    </row>
    <row r="459" spans="1:80" ht="9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  <c r="AV459" s="75"/>
      <c r="AW459" s="75"/>
      <c r="AX459" s="75"/>
      <c r="AY459" s="75"/>
      <c r="AZ459" s="75"/>
      <c r="BA459" s="75"/>
      <c r="BB459" s="75"/>
      <c r="BC459" s="75"/>
      <c r="BD459" s="75"/>
      <c r="BE459" s="75"/>
      <c r="BF459" s="75"/>
      <c r="BG459" s="75"/>
      <c r="BH459" s="75"/>
      <c r="BI459" s="75"/>
      <c r="BJ459" s="75"/>
      <c r="BK459" s="75"/>
      <c r="BL459" s="75"/>
      <c r="BM459" s="75"/>
      <c r="BN459" s="75"/>
      <c r="BO459" s="75"/>
      <c r="BP459" s="75"/>
      <c r="BQ459" s="75"/>
      <c r="BR459" s="75"/>
      <c r="BS459" s="75"/>
      <c r="BT459" s="75"/>
      <c r="BU459" s="75"/>
      <c r="BV459" s="75"/>
      <c r="BW459" s="75"/>
      <c r="BX459" s="75"/>
      <c r="BY459" s="75"/>
      <c r="BZ459" s="75"/>
      <c r="CA459" s="75"/>
      <c r="CB459" s="75"/>
    </row>
    <row r="460" spans="1:80" ht="9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  <c r="AV460" s="75"/>
      <c r="AW460" s="75"/>
      <c r="AX460" s="75"/>
      <c r="AY460" s="75"/>
      <c r="AZ460" s="75"/>
      <c r="BA460" s="75"/>
      <c r="BB460" s="75"/>
      <c r="BC460" s="75"/>
      <c r="BD460" s="75"/>
      <c r="BE460" s="75"/>
      <c r="BF460" s="75"/>
      <c r="BG460" s="75"/>
      <c r="BH460" s="75"/>
      <c r="BI460" s="75"/>
      <c r="BJ460" s="75"/>
      <c r="BK460" s="75"/>
      <c r="BL460" s="75"/>
      <c r="BM460" s="75"/>
      <c r="BN460" s="75"/>
      <c r="BO460" s="75"/>
      <c r="BP460" s="75"/>
      <c r="BQ460" s="75"/>
      <c r="BR460" s="75"/>
      <c r="BS460" s="75"/>
      <c r="BT460" s="75"/>
      <c r="BU460" s="75"/>
      <c r="BV460" s="75"/>
      <c r="BW460" s="75"/>
      <c r="BX460" s="75"/>
      <c r="BY460" s="75"/>
      <c r="BZ460" s="75"/>
      <c r="CA460" s="75"/>
      <c r="CB460" s="75"/>
    </row>
    <row r="461" spans="1:80" ht="9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  <c r="AV461" s="75"/>
      <c r="AW461" s="75"/>
      <c r="AX461" s="75"/>
      <c r="AY461" s="75"/>
      <c r="AZ461" s="75"/>
      <c r="BA461" s="75"/>
      <c r="BB461" s="75"/>
      <c r="BC461" s="75"/>
      <c r="BD461" s="75"/>
      <c r="BE461" s="75"/>
      <c r="BF461" s="75"/>
      <c r="BG461" s="75"/>
      <c r="BH461" s="75"/>
      <c r="BI461" s="75"/>
      <c r="BJ461" s="75"/>
      <c r="BK461" s="75"/>
      <c r="BL461" s="75"/>
      <c r="BM461" s="75"/>
      <c r="BN461" s="75"/>
      <c r="BO461" s="75"/>
      <c r="BP461" s="75"/>
      <c r="BQ461" s="75"/>
      <c r="BR461" s="75"/>
      <c r="BS461" s="75"/>
      <c r="BT461" s="75"/>
      <c r="BU461" s="75"/>
      <c r="BV461" s="75"/>
      <c r="BW461" s="75"/>
      <c r="BX461" s="75"/>
      <c r="BY461" s="75"/>
      <c r="BZ461" s="75"/>
      <c r="CA461" s="75"/>
      <c r="CB461" s="75"/>
    </row>
    <row r="462" spans="1:80" ht="9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  <c r="BS462" s="75"/>
      <c r="BT462" s="75"/>
      <c r="BU462" s="75"/>
      <c r="BV462" s="75"/>
      <c r="BW462" s="75"/>
      <c r="BX462" s="75"/>
      <c r="BY462" s="75"/>
      <c r="BZ462" s="75"/>
      <c r="CA462" s="75"/>
      <c r="CB462" s="75"/>
    </row>
    <row r="463" spans="1:80" ht="9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  <c r="BK463" s="75"/>
      <c r="BL463" s="75"/>
      <c r="BM463" s="75"/>
      <c r="BN463" s="75"/>
      <c r="BO463" s="75"/>
      <c r="BP463" s="75"/>
      <c r="BQ463" s="75"/>
      <c r="BR463" s="75"/>
      <c r="BS463" s="75"/>
      <c r="BT463" s="75"/>
      <c r="BU463" s="75"/>
      <c r="BV463" s="75"/>
      <c r="BW463" s="75"/>
      <c r="BX463" s="75"/>
      <c r="BY463" s="75"/>
      <c r="BZ463" s="75"/>
      <c r="CA463" s="75"/>
      <c r="CB463" s="75"/>
    </row>
    <row r="464" spans="1:80" ht="9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5"/>
      <c r="BA464" s="75"/>
      <c r="BB464" s="75"/>
      <c r="BC464" s="75"/>
      <c r="BD464" s="75"/>
      <c r="BE464" s="75"/>
      <c r="BF464" s="75"/>
      <c r="BG464" s="75"/>
      <c r="BH464" s="75"/>
      <c r="BI464" s="75"/>
      <c r="BJ464" s="75"/>
      <c r="BK464" s="75"/>
      <c r="BL464" s="75"/>
      <c r="BM464" s="75"/>
      <c r="BN464" s="75"/>
      <c r="BO464" s="75"/>
      <c r="BP464" s="75"/>
      <c r="BQ464" s="75"/>
      <c r="BR464" s="75"/>
      <c r="BS464" s="75"/>
      <c r="BT464" s="75"/>
      <c r="BU464" s="75"/>
      <c r="BV464" s="75"/>
      <c r="BW464" s="75"/>
      <c r="BX464" s="75"/>
      <c r="BY464" s="75"/>
      <c r="BZ464" s="75"/>
      <c r="CA464" s="75"/>
      <c r="CB464" s="75"/>
    </row>
    <row r="465" spans="1:80" ht="9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  <c r="BK465" s="75"/>
      <c r="BL465" s="75"/>
      <c r="BM465" s="75"/>
      <c r="BN465" s="75"/>
      <c r="BO465" s="75"/>
      <c r="BP465" s="75"/>
      <c r="BQ465" s="75"/>
      <c r="BR465" s="75"/>
      <c r="BS465" s="75"/>
      <c r="BT465" s="75"/>
      <c r="BU465" s="75"/>
      <c r="BV465" s="75"/>
      <c r="BW465" s="75"/>
      <c r="BX465" s="75"/>
      <c r="BY465" s="75"/>
      <c r="BZ465" s="75"/>
      <c r="CA465" s="75"/>
      <c r="CB465" s="75"/>
    </row>
    <row r="466" spans="1:80" ht="9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  <c r="AV466" s="75"/>
      <c r="AW466" s="75"/>
      <c r="AX466" s="75"/>
      <c r="AY466" s="75"/>
      <c r="AZ466" s="75"/>
      <c r="BA466" s="75"/>
      <c r="BB466" s="75"/>
      <c r="BC466" s="75"/>
      <c r="BD466" s="75"/>
      <c r="BE466" s="75"/>
      <c r="BF466" s="75"/>
      <c r="BG466" s="75"/>
      <c r="BH466" s="75"/>
      <c r="BI466" s="75"/>
      <c r="BJ466" s="75"/>
      <c r="BK466" s="75"/>
      <c r="BL466" s="75"/>
      <c r="BM466" s="75"/>
      <c r="BN466" s="75"/>
      <c r="BO466" s="75"/>
      <c r="BP466" s="75"/>
      <c r="BQ466" s="75"/>
      <c r="BR466" s="75"/>
      <c r="BS466" s="75"/>
      <c r="BT466" s="75"/>
      <c r="BU466" s="75"/>
      <c r="BV466" s="75"/>
      <c r="BW466" s="75"/>
      <c r="BX466" s="75"/>
      <c r="BY466" s="75"/>
      <c r="BZ466" s="75"/>
      <c r="CA466" s="75"/>
      <c r="CB466" s="75"/>
    </row>
    <row r="467" spans="1:80" ht="9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  <c r="AV467" s="75"/>
      <c r="AW467" s="75"/>
      <c r="AX467" s="75"/>
      <c r="AY467" s="75"/>
      <c r="AZ467" s="75"/>
      <c r="BA467" s="75"/>
      <c r="BB467" s="75"/>
      <c r="BC467" s="75"/>
      <c r="BD467" s="75"/>
      <c r="BE467" s="75"/>
      <c r="BF467" s="75"/>
      <c r="BG467" s="75"/>
      <c r="BH467" s="75"/>
      <c r="BI467" s="75"/>
      <c r="BJ467" s="75"/>
      <c r="BK467" s="75"/>
      <c r="BL467" s="75"/>
      <c r="BM467" s="75"/>
      <c r="BN467" s="75"/>
      <c r="BO467" s="75"/>
      <c r="BP467" s="75"/>
      <c r="BQ467" s="75"/>
      <c r="BR467" s="75"/>
      <c r="BS467" s="75"/>
      <c r="BT467" s="75"/>
      <c r="BU467" s="75"/>
      <c r="BV467" s="75"/>
      <c r="BW467" s="75"/>
      <c r="BX467" s="75"/>
      <c r="BY467" s="75"/>
      <c r="BZ467" s="75"/>
      <c r="CA467" s="75"/>
      <c r="CB467" s="75"/>
    </row>
    <row r="468" spans="1:80" ht="9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  <c r="AV468" s="75"/>
      <c r="AW468" s="75"/>
      <c r="AX468" s="75"/>
      <c r="AY468" s="75"/>
      <c r="AZ468" s="75"/>
      <c r="BA468" s="75"/>
      <c r="BB468" s="75"/>
      <c r="BC468" s="75"/>
      <c r="BD468" s="75"/>
      <c r="BE468" s="75"/>
      <c r="BF468" s="75"/>
      <c r="BG468" s="75"/>
      <c r="BH468" s="75"/>
      <c r="BI468" s="75"/>
      <c r="BJ468" s="75"/>
      <c r="BK468" s="75"/>
      <c r="BL468" s="75"/>
      <c r="BM468" s="75"/>
      <c r="BN468" s="75"/>
      <c r="BO468" s="75"/>
      <c r="BP468" s="75"/>
      <c r="BQ468" s="75"/>
      <c r="BR468" s="75"/>
      <c r="BS468" s="75"/>
      <c r="BT468" s="75"/>
      <c r="BU468" s="75"/>
      <c r="BV468" s="75"/>
      <c r="BW468" s="75"/>
      <c r="BX468" s="75"/>
      <c r="BY468" s="75"/>
      <c r="BZ468" s="75"/>
      <c r="CA468" s="75"/>
      <c r="CB468" s="75"/>
    </row>
    <row r="469" spans="1:80" ht="9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  <c r="AV469" s="75"/>
      <c r="AW469" s="75"/>
      <c r="AX469" s="75"/>
      <c r="AY469" s="75"/>
      <c r="AZ469" s="75"/>
      <c r="BA469" s="75"/>
      <c r="BB469" s="75"/>
      <c r="BC469" s="75"/>
      <c r="BD469" s="75"/>
      <c r="BE469" s="75"/>
      <c r="BF469" s="75"/>
      <c r="BG469" s="75"/>
      <c r="BH469" s="75"/>
      <c r="BI469" s="75"/>
      <c r="BJ469" s="75"/>
      <c r="BK469" s="75"/>
      <c r="BL469" s="75"/>
      <c r="BM469" s="75"/>
      <c r="BN469" s="75"/>
      <c r="BO469" s="75"/>
      <c r="BP469" s="75"/>
      <c r="BQ469" s="75"/>
      <c r="BR469" s="75"/>
      <c r="BS469" s="75"/>
      <c r="BT469" s="75"/>
      <c r="BU469" s="75"/>
      <c r="BV469" s="75"/>
      <c r="BW469" s="75"/>
      <c r="BX469" s="75"/>
      <c r="BY469" s="75"/>
      <c r="BZ469" s="75"/>
      <c r="CA469" s="75"/>
      <c r="CB469" s="75"/>
    </row>
    <row r="470" spans="1:80" ht="9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  <c r="BS470" s="75"/>
      <c r="BT470" s="75"/>
      <c r="BU470" s="75"/>
      <c r="BV470" s="75"/>
      <c r="BW470" s="75"/>
      <c r="BX470" s="75"/>
      <c r="BY470" s="75"/>
      <c r="BZ470" s="75"/>
      <c r="CA470" s="75"/>
      <c r="CB470" s="75"/>
    </row>
    <row r="471" spans="1:80" ht="9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75"/>
      <c r="AW471" s="75"/>
      <c r="AX471" s="75"/>
      <c r="AY471" s="75"/>
      <c r="AZ471" s="75"/>
      <c r="BA471" s="75"/>
      <c r="BB471" s="75"/>
      <c r="BC471" s="75"/>
      <c r="BD471" s="75"/>
      <c r="BE471" s="75"/>
      <c r="BF471" s="75"/>
      <c r="BG471" s="75"/>
      <c r="BH471" s="75"/>
      <c r="BI471" s="75"/>
      <c r="BJ471" s="75"/>
      <c r="BK471" s="75"/>
      <c r="BL471" s="75"/>
      <c r="BM471" s="75"/>
      <c r="BN471" s="75"/>
      <c r="BO471" s="75"/>
      <c r="BP471" s="75"/>
      <c r="BQ471" s="75"/>
      <c r="BR471" s="75"/>
      <c r="BS471" s="75"/>
      <c r="BT471" s="75"/>
      <c r="BU471" s="75"/>
      <c r="BV471" s="75"/>
      <c r="BW471" s="75"/>
      <c r="BX471" s="75"/>
      <c r="BY471" s="75"/>
      <c r="BZ471" s="75"/>
      <c r="CA471" s="75"/>
      <c r="CB471" s="75"/>
    </row>
    <row r="472" spans="1:80" ht="9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  <c r="BK472" s="75"/>
      <c r="BL472" s="75"/>
      <c r="BM472" s="75"/>
      <c r="BN472" s="75"/>
      <c r="BO472" s="75"/>
      <c r="BP472" s="75"/>
      <c r="BQ472" s="75"/>
      <c r="BR472" s="75"/>
      <c r="BS472" s="75"/>
      <c r="BT472" s="75"/>
      <c r="BU472" s="75"/>
      <c r="BV472" s="75"/>
      <c r="BW472" s="75"/>
      <c r="BX472" s="75"/>
      <c r="BY472" s="75"/>
      <c r="BZ472" s="75"/>
      <c r="CA472" s="75"/>
      <c r="CB472" s="75"/>
    </row>
    <row r="473" spans="1:80" ht="9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  <c r="AV473" s="75"/>
      <c r="AW473" s="75"/>
      <c r="AX473" s="75"/>
      <c r="AY473" s="75"/>
      <c r="AZ473" s="75"/>
      <c r="BA473" s="75"/>
      <c r="BB473" s="75"/>
      <c r="BC473" s="75"/>
      <c r="BD473" s="75"/>
      <c r="BE473" s="75"/>
      <c r="BF473" s="75"/>
      <c r="BG473" s="75"/>
      <c r="BH473" s="75"/>
      <c r="BI473" s="75"/>
      <c r="BJ473" s="75"/>
      <c r="BK473" s="75"/>
      <c r="BL473" s="75"/>
      <c r="BM473" s="75"/>
      <c r="BN473" s="75"/>
      <c r="BO473" s="75"/>
      <c r="BP473" s="75"/>
      <c r="BQ473" s="75"/>
      <c r="BR473" s="75"/>
      <c r="BS473" s="75"/>
      <c r="BT473" s="75"/>
      <c r="BU473" s="75"/>
      <c r="BV473" s="75"/>
      <c r="BW473" s="75"/>
      <c r="BX473" s="75"/>
      <c r="BY473" s="75"/>
      <c r="BZ473" s="75"/>
      <c r="CA473" s="75"/>
      <c r="CB473" s="75"/>
    </row>
    <row r="474" spans="1:80" ht="9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5"/>
      <c r="BA474" s="75"/>
      <c r="BB474" s="75"/>
      <c r="BC474" s="75"/>
      <c r="BD474" s="75"/>
      <c r="BE474" s="75"/>
      <c r="BF474" s="75"/>
      <c r="BG474" s="75"/>
      <c r="BH474" s="75"/>
      <c r="BI474" s="75"/>
      <c r="BJ474" s="75"/>
      <c r="BK474" s="75"/>
      <c r="BL474" s="75"/>
      <c r="BM474" s="75"/>
      <c r="BN474" s="75"/>
      <c r="BO474" s="75"/>
      <c r="BP474" s="75"/>
      <c r="BQ474" s="75"/>
      <c r="BR474" s="75"/>
      <c r="BS474" s="75"/>
      <c r="BT474" s="75"/>
      <c r="BU474" s="75"/>
      <c r="BV474" s="75"/>
      <c r="BW474" s="75"/>
      <c r="BX474" s="75"/>
      <c r="BY474" s="75"/>
      <c r="BZ474" s="75"/>
      <c r="CA474" s="75"/>
      <c r="CB474" s="75"/>
    </row>
    <row r="475" spans="1:80" ht="9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  <c r="AV475" s="75"/>
      <c r="AW475" s="75"/>
      <c r="AX475" s="75"/>
      <c r="AY475" s="75"/>
      <c r="AZ475" s="75"/>
      <c r="BA475" s="75"/>
      <c r="BB475" s="75"/>
      <c r="BC475" s="75"/>
      <c r="BD475" s="75"/>
      <c r="BE475" s="75"/>
      <c r="BF475" s="75"/>
      <c r="BG475" s="75"/>
      <c r="BH475" s="75"/>
      <c r="BI475" s="75"/>
      <c r="BJ475" s="75"/>
      <c r="BK475" s="75"/>
      <c r="BL475" s="75"/>
      <c r="BM475" s="75"/>
      <c r="BN475" s="75"/>
      <c r="BO475" s="75"/>
      <c r="BP475" s="75"/>
      <c r="BQ475" s="75"/>
      <c r="BR475" s="75"/>
      <c r="BS475" s="75"/>
      <c r="BT475" s="75"/>
      <c r="BU475" s="75"/>
      <c r="BV475" s="75"/>
      <c r="BW475" s="75"/>
      <c r="BX475" s="75"/>
      <c r="BY475" s="75"/>
      <c r="BZ475" s="75"/>
      <c r="CA475" s="75"/>
      <c r="CB475" s="75"/>
    </row>
    <row r="476" spans="1:80" ht="9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5"/>
      <c r="BG476" s="75"/>
      <c r="BH476" s="75"/>
      <c r="BI476" s="75"/>
      <c r="BJ476" s="75"/>
      <c r="BK476" s="75"/>
      <c r="BL476" s="75"/>
      <c r="BM476" s="75"/>
      <c r="BN476" s="75"/>
      <c r="BO476" s="75"/>
      <c r="BP476" s="75"/>
      <c r="BQ476" s="75"/>
      <c r="BR476" s="75"/>
      <c r="BS476" s="75"/>
      <c r="BT476" s="75"/>
      <c r="BU476" s="75"/>
      <c r="BV476" s="75"/>
      <c r="BW476" s="75"/>
      <c r="BX476" s="75"/>
      <c r="BY476" s="75"/>
      <c r="BZ476" s="75"/>
      <c r="CA476" s="75"/>
      <c r="CB476" s="75"/>
    </row>
    <row r="477" spans="1:80" ht="9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75"/>
      <c r="AW477" s="75"/>
      <c r="AX477" s="75"/>
      <c r="AY477" s="75"/>
      <c r="AZ477" s="75"/>
      <c r="BA477" s="75"/>
      <c r="BB477" s="75"/>
      <c r="BC477" s="75"/>
      <c r="BD477" s="75"/>
      <c r="BE477" s="75"/>
      <c r="BF477" s="75"/>
      <c r="BG477" s="75"/>
      <c r="BH477" s="75"/>
      <c r="BI477" s="75"/>
      <c r="BJ477" s="75"/>
      <c r="BK477" s="75"/>
      <c r="BL477" s="75"/>
      <c r="BM477" s="75"/>
      <c r="BN477" s="75"/>
      <c r="BO477" s="75"/>
      <c r="BP477" s="75"/>
      <c r="BQ477" s="75"/>
      <c r="BR477" s="75"/>
      <c r="BS477" s="75"/>
      <c r="BT477" s="75"/>
      <c r="BU477" s="75"/>
      <c r="BV477" s="75"/>
      <c r="BW477" s="75"/>
      <c r="BX477" s="75"/>
      <c r="BY477" s="75"/>
      <c r="BZ477" s="75"/>
      <c r="CA477" s="75"/>
      <c r="CB477" s="75"/>
    </row>
    <row r="478" spans="1:80" ht="9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  <c r="BS478" s="75"/>
      <c r="BT478" s="75"/>
      <c r="BU478" s="75"/>
      <c r="BV478" s="75"/>
      <c r="BW478" s="75"/>
      <c r="BX478" s="75"/>
      <c r="BY478" s="75"/>
      <c r="BZ478" s="75"/>
      <c r="CA478" s="75"/>
      <c r="CB478" s="75"/>
    </row>
    <row r="479" spans="1:80" ht="9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  <c r="AV479" s="75"/>
      <c r="AW479" s="75"/>
      <c r="AX479" s="75"/>
      <c r="AY479" s="75"/>
      <c r="AZ479" s="75"/>
      <c r="BA479" s="75"/>
      <c r="BB479" s="75"/>
      <c r="BC479" s="75"/>
      <c r="BD479" s="75"/>
      <c r="BE479" s="75"/>
      <c r="BF479" s="75"/>
      <c r="BG479" s="75"/>
      <c r="BH479" s="75"/>
      <c r="BI479" s="75"/>
      <c r="BJ479" s="75"/>
      <c r="BK479" s="75"/>
      <c r="BL479" s="75"/>
      <c r="BM479" s="75"/>
      <c r="BN479" s="75"/>
      <c r="BO479" s="75"/>
      <c r="BP479" s="75"/>
      <c r="BQ479" s="75"/>
      <c r="BR479" s="75"/>
      <c r="BS479" s="75"/>
      <c r="BT479" s="75"/>
      <c r="BU479" s="75"/>
      <c r="BV479" s="75"/>
      <c r="BW479" s="75"/>
      <c r="BX479" s="75"/>
      <c r="BY479" s="75"/>
      <c r="BZ479" s="75"/>
      <c r="CA479" s="75"/>
      <c r="CB479" s="75"/>
    </row>
    <row r="480" spans="1:80" ht="9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  <c r="BS480" s="75"/>
      <c r="BT480" s="75"/>
      <c r="BU480" s="75"/>
      <c r="BV480" s="75"/>
      <c r="BW480" s="75"/>
      <c r="BX480" s="75"/>
      <c r="BY480" s="75"/>
      <c r="BZ480" s="75"/>
      <c r="CA480" s="75"/>
      <c r="CB480" s="75"/>
    </row>
    <row r="481" spans="1:80" ht="9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  <c r="AV481" s="75"/>
      <c r="AW481" s="75"/>
      <c r="AX481" s="75"/>
      <c r="AY481" s="75"/>
      <c r="AZ481" s="75"/>
      <c r="BA481" s="75"/>
      <c r="BB481" s="75"/>
      <c r="BC481" s="75"/>
      <c r="BD481" s="75"/>
      <c r="BE481" s="75"/>
      <c r="BF481" s="75"/>
      <c r="BG481" s="75"/>
      <c r="BH481" s="75"/>
      <c r="BI481" s="75"/>
      <c r="BJ481" s="75"/>
      <c r="BK481" s="75"/>
      <c r="BL481" s="75"/>
      <c r="BM481" s="75"/>
      <c r="BN481" s="75"/>
      <c r="BO481" s="75"/>
      <c r="BP481" s="75"/>
      <c r="BQ481" s="75"/>
      <c r="BR481" s="75"/>
      <c r="BS481" s="75"/>
      <c r="BT481" s="75"/>
      <c r="BU481" s="75"/>
      <c r="BV481" s="75"/>
      <c r="BW481" s="75"/>
      <c r="BX481" s="75"/>
      <c r="BY481" s="75"/>
      <c r="BZ481" s="75"/>
      <c r="CA481" s="75"/>
      <c r="CB481" s="75"/>
    </row>
    <row r="482" spans="1:80" ht="9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5"/>
      <c r="BA482" s="75"/>
      <c r="BB482" s="75"/>
      <c r="BC482" s="75"/>
      <c r="BD482" s="75"/>
      <c r="BE482" s="75"/>
      <c r="BF482" s="75"/>
      <c r="BG482" s="75"/>
      <c r="BH482" s="75"/>
      <c r="BI482" s="75"/>
      <c r="BJ482" s="75"/>
      <c r="BK482" s="75"/>
      <c r="BL482" s="75"/>
      <c r="BM482" s="75"/>
      <c r="BN482" s="75"/>
      <c r="BO482" s="75"/>
      <c r="BP482" s="75"/>
      <c r="BQ482" s="75"/>
      <c r="BR482" s="75"/>
      <c r="BS482" s="75"/>
      <c r="BT482" s="75"/>
      <c r="BU482" s="75"/>
      <c r="BV482" s="75"/>
      <c r="BW482" s="75"/>
      <c r="BX482" s="75"/>
      <c r="BY482" s="75"/>
      <c r="BZ482" s="75"/>
      <c r="CA482" s="75"/>
      <c r="CB482" s="75"/>
    </row>
    <row r="483" spans="1:80" ht="9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5"/>
      <c r="BG483" s="75"/>
      <c r="BH483" s="75"/>
      <c r="BI483" s="75"/>
      <c r="BJ483" s="75"/>
      <c r="BK483" s="75"/>
      <c r="BL483" s="75"/>
      <c r="BM483" s="75"/>
      <c r="BN483" s="75"/>
      <c r="BO483" s="75"/>
      <c r="BP483" s="75"/>
      <c r="BQ483" s="75"/>
      <c r="BR483" s="75"/>
      <c r="BS483" s="75"/>
      <c r="BT483" s="75"/>
      <c r="BU483" s="75"/>
      <c r="BV483" s="75"/>
      <c r="BW483" s="75"/>
      <c r="BX483" s="75"/>
      <c r="BY483" s="75"/>
      <c r="BZ483" s="75"/>
      <c r="CA483" s="75"/>
      <c r="CB483" s="75"/>
    </row>
    <row r="484" spans="1:80" ht="9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  <c r="AV484" s="75"/>
      <c r="AW484" s="75"/>
      <c r="AX484" s="75"/>
      <c r="AY484" s="75"/>
      <c r="AZ484" s="75"/>
      <c r="BA484" s="75"/>
      <c r="BB484" s="75"/>
      <c r="BC484" s="75"/>
      <c r="BD484" s="75"/>
      <c r="BE484" s="75"/>
      <c r="BF484" s="75"/>
      <c r="BG484" s="75"/>
      <c r="BH484" s="75"/>
      <c r="BI484" s="75"/>
      <c r="BJ484" s="75"/>
      <c r="BK484" s="75"/>
      <c r="BL484" s="75"/>
      <c r="BM484" s="75"/>
      <c r="BN484" s="75"/>
      <c r="BO484" s="75"/>
      <c r="BP484" s="75"/>
      <c r="BQ484" s="75"/>
      <c r="BR484" s="75"/>
      <c r="BS484" s="75"/>
      <c r="BT484" s="75"/>
      <c r="BU484" s="75"/>
      <c r="BV484" s="75"/>
      <c r="BW484" s="75"/>
      <c r="BX484" s="75"/>
      <c r="BY484" s="75"/>
      <c r="BZ484" s="75"/>
      <c r="CA484" s="75"/>
      <c r="CB484" s="75"/>
    </row>
    <row r="485" spans="1:80" ht="9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  <c r="AV485" s="75"/>
      <c r="AW485" s="75"/>
      <c r="AX485" s="75"/>
      <c r="AY485" s="75"/>
      <c r="AZ485" s="75"/>
      <c r="BA485" s="75"/>
      <c r="BB485" s="75"/>
      <c r="BC485" s="75"/>
      <c r="BD485" s="75"/>
      <c r="BE485" s="75"/>
      <c r="BF485" s="75"/>
      <c r="BG485" s="75"/>
      <c r="BH485" s="75"/>
      <c r="BI485" s="75"/>
      <c r="BJ485" s="75"/>
      <c r="BK485" s="75"/>
      <c r="BL485" s="75"/>
      <c r="BM485" s="75"/>
      <c r="BN485" s="75"/>
      <c r="BO485" s="75"/>
      <c r="BP485" s="75"/>
      <c r="BQ485" s="75"/>
      <c r="BR485" s="75"/>
      <c r="BS485" s="75"/>
      <c r="BT485" s="75"/>
      <c r="BU485" s="75"/>
      <c r="BV485" s="75"/>
      <c r="BW485" s="75"/>
      <c r="BX485" s="75"/>
      <c r="BY485" s="75"/>
      <c r="BZ485" s="75"/>
      <c r="CA485" s="75"/>
      <c r="CB485" s="75"/>
    </row>
    <row r="486" spans="1:80" ht="9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  <c r="AV486" s="75"/>
      <c r="AW486" s="75"/>
      <c r="AX486" s="75"/>
      <c r="AY486" s="75"/>
      <c r="AZ486" s="75"/>
      <c r="BA486" s="75"/>
      <c r="BB486" s="75"/>
      <c r="BC486" s="75"/>
      <c r="BD486" s="75"/>
      <c r="BE486" s="75"/>
      <c r="BF486" s="75"/>
      <c r="BG486" s="75"/>
      <c r="BH486" s="75"/>
      <c r="BI486" s="75"/>
      <c r="BJ486" s="75"/>
      <c r="BK486" s="75"/>
      <c r="BL486" s="75"/>
      <c r="BM486" s="75"/>
      <c r="BN486" s="75"/>
      <c r="BO486" s="75"/>
      <c r="BP486" s="75"/>
      <c r="BQ486" s="75"/>
      <c r="BR486" s="75"/>
      <c r="BS486" s="75"/>
      <c r="BT486" s="75"/>
      <c r="BU486" s="75"/>
      <c r="BV486" s="75"/>
      <c r="BW486" s="75"/>
      <c r="BX486" s="75"/>
      <c r="BY486" s="75"/>
      <c r="BZ486" s="75"/>
      <c r="CA486" s="75"/>
      <c r="CB486" s="75"/>
    </row>
    <row r="487" spans="1:80" ht="9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  <c r="AV487" s="75"/>
      <c r="AW487" s="75"/>
      <c r="AX487" s="75"/>
      <c r="AY487" s="75"/>
      <c r="AZ487" s="75"/>
      <c r="BA487" s="75"/>
      <c r="BB487" s="75"/>
      <c r="BC487" s="75"/>
      <c r="BD487" s="75"/>
      <c r="BE487" s="75"/>
      <c r="BF487" s="75"/>
      <c r="BG487" s="75"/>
      <c r="BH487" s="75"/>
      <c r="BI487" s="75"/>
      <c r="BJ487" s="75"/>
      <c r="BK487" s="75"/>
      <c r="BL487" s="75"/>
      <c r="BM487" s="75"/>
      <c r="BN487" s="75"/>
      <c r="BO487" s="75"/>
      <c r="BP487" s="75"/>
      <c r="BQ487" s="75"/>
      <c r="BR487" s="75"/>
      <c r="BS487" s="75"/>
      <c r="BT487" s="75"/>
      <c r="BU487" s="75"/>
      <c r="BV487" s="75"/>
      <c r="BW487" s="75"/>
      <c r="BX487" s="75"/>
      <c r="BY487" s="75"/>
      <c r="BZ487" s="75"/>
      <c r="CA487" s="75"/>
      <c r="CB487" s="75"/>
    </row>
    <row r="488" spans="1:80" ht="9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5"/>
      <c r="BA488" s="75"/>
      <c r="BB488" s="75"/>
      <c r="BC488" s="75"/>
      <c r="BD488" s="75"/>
      <c r="BE488" s="75"/>
      <c r="BF488" s="75"/>
      <c r="BG488" s="75"/>
      <c r="BH488" s="75"/>
      <c r="BI488" s="75"/>
      <c r="BJ488" s="75"/>
      <c r="BK488" s="75"/>
      <c r="BL488" s="75"/>
      <c r="BM488" s="75"/>
      <c r="BN488" s="75"/>
      <c r="BO488" s="75"/>
      <c r="BP488" s="75"/>
      <c r="BQ488" s="75"/>
      <c r="BR488" s="75"/>
      <c r="BS488" s="75"/>
      <c r="BT488" s="75"/>
      <c r="BU488" s="75"/>
      <c r="BV488" s="75"/>
      <c r="BW488" s="75"/>
      <c r="BX488" s="75"/>
      <c r="BY488" s="75"/>
      <c r="BZ488" s="75"/>
      <c r="CA488" s="75"/>
      <c r="CB488" s="75"/>
    </row>
    <row r="489" spans="1:80" ht="9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  <c r="AV489" s="75"/>
      <c r="AW489" s="75"/>
      <c r="AX489" s="75"/>
      <c r="AY489" s="75"/>
      <c r="AZ489" s="75"/>
      <c r="BA489" s="75"/>
      <c r="BB489" s="75"/>
      <c r="BC489" s="75"/>
      <c r="BD489" s="75"/>
      <c r="BE489" s="75"/>
      <c r="BF489" s="75"/>
      <c r="BG489" s="75"/>
      <c r="BH489" s="75"/>
      <c r="BI489" s="75"/>
      <c r="BJ489" s="75"/>
      <c r="BK489" s="75"/>
      <c r="BL489" s="75"/>
      <c r="BM489" s="75"/>
      <c r="BN489" s="75"/>
      <c r="BO489" s="75"/>
      <c r="BP489" s="75"/>
      <c r="BQ489" s="75"/>
      <c r="BR489" s="75"/>
      <c r="BS489" s="75"/>
      <c r="BT489" s="75"/>
      <c r="BU489" s="75"/>
      <c r="BV489" s="75"/>
      <c r="BW489" s="75"/>
      <c r="BX489" s="75"/>
      <c r="BY489" s="75"/>
      <c r="BZ489" s="75"/>
      <c r="CA489" s="75"/>
      <c r="CB489" s="75"/>
    </row>
    <row r="490" spans="1:80" ht="9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5"/>
      <c r="BA490" s="75"/>
      <c r="BB490" s="75"/>
      <c r="BC490" s="75"/>
      <c r="BD490" s="75"/>
      <c r="BE490" s="75"/>
      <c r="BF490" s="75"/>
      <c r="BG490" s="75"/>
      <c r="BH490" s="75"/>
      <c r="BI490" s="75"/>
      <c r="BJ490" s="75"/>
      <c r="BK490" s="75"/>
      <c r="BL490" s="75"/>
      <c r="BM490" s="75"/>
      <c r="BN490" s="75"/>
      <c r="BO490" s="75"/>
      <c r="BP490" s="75"/>
      <c r="BQ490" s="75"/>
      <c r="BR490" s="75"/>
      <c r="BS490" s="75"/>
      <c r="BT490" s="75"/>
      <c r="BU490" s="75"/>
      <c r="BV490" s="75"/>
      <c r="BW490" s="75"/>
      <c r="BX490" s="75"/>
      <c r="BY490" s="75"/>
      <c r="BZ490" s="75"/>
      <c r="CA490" s="75"/>
      <c r="CB490" s="75"/>
    </row>
    <row r="491" spans="1:80" ht="9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5"/>
      <c r="BG491" s="75"/>
      <c r="BH491" s="75"/>
      <c r="BI491" s="75"/>
      <c r="BJ491" s="75"/>
      <c r="BK491" s="75"/>
      <c r="BL491" s="75"/>
      <c r="BM491" s="75"/>
      <c r="BN491" s="75"/>
      <c r="BO491" s="75"/>
      <c r="BP491" s="75"/>
      <c r="BQ491" s="75"/>
      <c r="BR491" s="75"/>
      <c r="BS491" s="75"/>
      <c r="BT491" s="75"/>
      <c r="BU491" s="75"/>
      <c r="BV491" s="75"/>
      <c r="BW491" s="75"/>
      <c r="BX491" s="75"/>
      <c r="BY491" s="75"/>
      <c r="BZ491" s="75"/>
      <c r="CA491" s="75"/>
      <c r="CB491" s="75"/>
    </row>
    <row r="492" spans="1:80" ht="9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5"/>
      <c r="BA492" s="75"/>
      <c r="BB492" s="75"/>
      <c r="BC492" s="75"/>
      <c r="BD492" s="75"/>
      <c r="BE492" s="75"/>
      <c r="BF492" s="75"/>
      <c r="BG492" s="75"/>
      <c r="BH492" s="75"/>
      <c r="BI492" s="75"/>
      <c r="BJ492" s="75"/>
      <c r="BK492" s="75"/>
      <c r="BL492" s="75"/>
      <c r="BM492" s="75"/>
      <c r="BN492" s="75"/>
      <c r="BO492" s="75"/>
      <c r="BP492" s="75"/>
      <c r="BQ492" s="75"/>
      <c r="BR492" s="75"/>
      <c r="BS492" s="75"/>
      <c r="BT492" s="75"/>
      <c r="BU492" s="75"/>
      <c r="BV492" s="75"/>
      <c r="BW492" s="75"/>
      <c r="BX492" s="75"/>
      <c r="BY492" s="75"/>
      <c r="BZ492" s="75"/>
      <c r="CA492" s="75"/>
      <c r="CB492" s="75"/>
    </row>
    <row r="493" spans="1:80" ht="9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  <c r="AV493" s="75"/>
      <c r="AW493" s="75"/>
      <c r="AX493" s="75"/>
      <c r="AY493" s="75"/>
      <c r="AZ493" s="75"/>
      <c r="BA493" s="75"/>
      <c r="BB493" s="75"/>
      <c r="BC493" s="75"/>
      <c r="BD493" s="75"/>
      <c r="BE493" s="75"/>
      <c r="BF493" s="75"/>
      <c r="BG493" s="75"/>
      <c r="BH493" s="75"/>
      <c r="BI493" s="75"/>
      <c r="BJ493" s="75"/>
      <c r="BK493" s="75"/>
      <c r="BL493" s="75"/>
      <c r="BM493" s="75"/>
      <c r="BN493" s="75"/>
      <c r="BO493" s="75"/>
      <c r="BP493" s="75"/>
      <c r="BQ493" s="75"/>
      <c r="BR493" s="75"/>
      <c r="BS493" s="75"/>
      <c r="BT493" s="75"/>
      <c r="BU493" s="75"/>
      <c r="BV493" s="75"/>
      <c r="BW493" s="75"/>
      <c r="BX493" s="75"/>
      <c r="BY493" s="75"/>
      <c r="BZ493" s="75"/>
      <c r="CA493" s="75"/>
      <c r="CB493" s="75"/>
    </row>
    <row r="494" spans="1:80" ht="9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  <c r="AV494" s="75"/>
      <c r="AW494" s="75"/>
      <c r="AX494" s="75"/>
      <c r="AY494" s="75"/>
      <c r="AZ494" s="75"/>
      <c r="BA494" s="75"/>
      <c r="BB494" s="75"/>
      <c r="BC494" s="75"/>
      <c r="BD494" s="75"/>
      <c r="BE494" s="75"/>
      <c r="BF494" s="75"/>
      <c r="BG494" s="75"/>
      <c r="BH494" s="75"/>
      <c r="BI494" s="75"/>
      <c r="BJ494" s="75"/>
      <c r="BK494" s="75"/>
      <c r="BL494" s="75"/>
      <c r="BM494" s="75"/>
      <c r="BN494" s="75"/>
      <c r="BO494" s="75"/>
      <c r="BP494" s="75"/>
      <c r="BQ494" s="75"/>
      <c r="BR494" s="75"/>
      <c r="BS494" s="75"/>
      <c r="BT494" s="75"/>
      <c r="BU494" s="75"/>
      <c r="BV494" s="75"/>
      <c r="BW494" s="75"/>
      <c r="BX494" s="75"/>
      <c r="BY494" s="75"/>
      <c r="BZ494" s="75"/>
      <c r="CA494" s="75"/>
      <c r="CB494" s="75"/>
    </row>
    <row r="495" spans="1:80" ht="9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  <c r="AV495" s="75"/>
      <c r="AW495" s="75"/>
      <c r="AX495" s="75"/>
      <c r="AY495" s="75"/>
      <c r="AZ495" s="75"/>
      <c r="BA495" s="75"/>
      <c r="BB495" s="75"/>
      <c r="BC495" s="75"/>
      <c r="BD495" s="75"/>
      <c r="BE495" s="75"/>
      <c r="BF495" s="75"/>
      <c r="BG495" s="75"/>
      <c r="BH495" s="75"/>
      <c r="BI495" s="75"/>
      <c r="BJ495" s="75"/>
      <c r="BK495" s="75"/>
      <c r="BL495" s="75"/>
      <c r="BM495" s="75"/>
      <c r="BN495" s="75"/>
      <c r="BO495" s="75"/>
      <c r="BP495" s="75"/>
      <c r="BQ495" s="75"/>
      <c r="BR495" s="75"/>
      <c r="BS495" s="75"/>
      <c r="BT495" s="75"/>
      <c r="BU495" s="75"/>
      <c r="BV495" s="75"/>
      <c r="BW495" s="75"/>
      <c r="BX495" s="75"/>
      <c r="BY495" s="75"/>
      <c r="BZ495" s="75"/>
      <c r="CA495" s="75"/>
      <c r="CB495" s="75"/>
    </row>
    <row r="496" spans="1:80" ht="9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  <c r="AV496" s="75"/>
      <c r="AW496" s="75"/>
      <c r="AX496" s="75"/>
      <c r="AY496" s="75"/>
      <c r="AZ496" s="75"/>
      <c r="BA496" s="75"/>
      <c r="BB496" s="75"/>
      <c r="BC496" s="75"/>
      <c r="BD496" s="75"/>
      <c r="BE496" s="75"/>
      <c r="BF496" s="75"/>
      <c r="BG496" s="75"/>
      <c r="BH496" s="75"/>
      <c r="BI496" s="75"/>
      <c r="BJ496" s="75"/>
      <c r="BK496" s="75"/>
      <c r="BL496" s="75"/>
      <c r="BM496" s="75"/>
      <c r="BN496" s="75"/>
      <c r="BO496" s="75"/>
      <c r="BP496" s="75"/>
      <c r="BQ496" s="75"/>
      <c r="BR496" s="75"/>
      <c r="BS496" s="75"/>
      <c r="BT496" s="75"/>
      <c r="BU496" s="75"/>
      <c r="BV496" s="75"/>
      <c r="BW496" s="75"/>
      <c r="BX496" s="75"/>
      <c r="BY496" s="75"/>
      <c r="BZ496" s="75"/>
      <c r="CA496" s="75"/>
      <c r="CB496" s="75"/>
    </row>
    <row r="497" spans="1:80" ht="9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75"/>
      <c r="AW497" s="75"/>
      <c r="AX497" s="75"/>
      <c r="AY497" s="75"/>
      <c r="AZ497" s="75"/>
      <c r="BA497" s="75"/>
      <c r="BB497" s="75"/>
      <c r="BC497" s="75"/>
      <c r="BD497" s="75"/>
      <c r="BE497" s="75"/>
      <c r="BF497" s="75"/>
      <c r="BG497" s="75"/>
      <c r="BH497" s="75"/>
      <c r="BI497" s="75"/>
      <c r="BJ497" s="75"/>
      <c r="BK497" s="75"/>
      <c r="BL497" s="75"/>
      <c r="BM497" s="75"/>
      <c r="BN497" s="75"/>
      <c r="BO497" s="75"/>
      <c r="BP497" s="75"/>
      <c r="BQ497" s="75"/>
      <c r="BR497" s="75"/>
      <c r="BS497" s="75"/>
      <c r="BT497" s="75"/>
      <c r="BU497" s="75"/>
      <c r="BV497" s="75"/>
      <c r="BW497" s="75"/>
      <c r="BX497" s="75"/>
      <c r="BY497" s="75"/>
      <c r="BZ497" s="75"/>
      <c r="CA497" s="75"/>
      <c r="CB497" s="75"/>
    </row>
    <row r="498" spans="1:80" ht="9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  <c r="BS498" s="75"/>
      <c r="BT498" s="75"/>
      <c r="BU498" s="75"/>
      <c r="BV498" s="75"/>
      <c r="BW498" s="75"/>
      <c r="BX498" s="75"/>
      <c r="BY498" s="75"/>
      <c r="BZ498" s="75"/>
      <c r="CA498" s="75"/>
      <c r="CB498" s="75"/>
    </row>
    <row r="499" spans="1:80" ht="9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  <c r="AV499" s="75"/>
      <c r="AW499" s="75"/>
      <c r="AX499" s="75"/>
      <c r="AY499" s="75"/>
      <c r="AZ499" s="75"/>
      <c r="BA499" s="75"/>
      <c r="BB499" s="75"/>
      <c r="BC499" s="75"/>
      <c r="BD499" s="75"/>
      <c r="BE499" s="75"/>
      <c r="BF499" s="75"/>
      <c r="BG499" s="75"/>
      <c r="BH499" s="75"/>
      <c r="BI499" s="75"/>
      <c r="BJ499" s="75"/>
      <c r="BK499" s="75"/>
      <c r="BL499" s="75"/>
      <c r="BM499" s="75"/>
      <c r="BN499" s="75"/>
      <c r="BO499" s="75"/>
      <c r="BP499" s="75"/>
      <c r="BQ499" s="75"/>
      <c r="BR499" s="75"/>
      <c r="BS499" s="75"/>
      <c r="BT499" s="75"/>
      <c r="BU499" s="75"/>
      <c r="BV499" s="75"/>
      <c r="BW499" s="75"/>
      <c r="BX499" s="75"/>
      <c r="BY499" s="75"/>
      <c r="BZ499" s="75"/>
      <c r="CA499" s="75"/>
      <c r="CB499" s="75"/>
    </row>
    <row r="500" spans="1:80" ht="9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5"/>
      <c r="BA500" s="75"/>
      <c r="BB500" s="75"/>
      <c r="BC500" s="75"/>
      <c r="BD500" s="75"/>
      <c r="BE500" s="75"/>
      <c r="BF500" s="75"/>
      <c r="BG500" s="75"/>
      <c r="BH500" s="75"/>
      <c r="BI500" s="75"/>
      <c r="BJ500" s="75"/>
      <c r="BK500" s="75"/>
      <c r="BL500" s="75"/>
      <c r="BM500" s="75"/>
      <c r="BN500" s="75"/>
      <c r="BO500" s="75"/>
      <c r="BP500" s="75"/>
      <c r="BQ500" s="75"/>
      <c r="BR500" s="75"/>
      <c r="BS500" s="75"/>
      <c r="BT500" s="75"/>
      <c r="BU500" s="75"/>
      <c r="BV500" s="75"/>
      <c r="BW500" s="75"/>
      <c r="BX500" s="75"/>
      <c r="BY500" s="75"/>
      <c r="BZ500" s="75"/>
      <c r="CA500" s="75"/>
      <c r="CB500" s="75"/>
    </row>
    <row r="501" spans="1:80" ht="9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/>
      <c r="AL501" s="75"/>
      <c r="AM501" s="75"/>
      <c r="AN501" s="75"/>
      <c r="AO501" s="75"/>
      <c r="AP501" s="75"/>
      <c r="AQ501" s="75"/>
      <c r="AR501" s="75"/>
      <c r="AS501" s="75"/>
      <c r="AT501" s="75"/>
      <c r="AU501" s="75"/>
      <c r="AV501" s="75"/>
      <c r="AW501" s="75"/>
      <c r="AX501" s="75"/>
      <c r="AY501" s="75"/>
      <c r="AZ501" s="75"/>
      <c r="BA501" s="75"/>
      <c r="BB501" s="75"/>
      <c r="BC501" s="75"/>
      <c r="BD501" s="75"/>
      <c r="BE501" s="75"/>
      <c r="BF501" s="75"/>
      <c r="BG501" s="75"/>
      <c r="BH501" s="75"/>
      <c r="BI501" s="75"/>
      <c r="BJ501" s="75"/>
      <c r="BK501" s="75"/>
      <c r="BL501" s="75"/>
      <c r="BM501" s="75"/>
      <c r="BN501" s="75"/>
      <c r="BO501" s="75"/>
      <c r="BP501" s="75"/>
      <c r="BQ501" s="75"/>
      <c r="BR501" s="75"/>
      <c r="BS501" s="75"/>
      <c r="BT501" s="75"/>
      <c r="BU501" s="75"/>
      <c r="BV501" s="75"/>
      <c r="BW501" s="75"/>
      <c r="BX501" s="75"/>
      <c r="BY501" s="75"/>
      <c r="BZ501" s="75"/>
      <c r="CA501" s="75"/>
      <c r="CB501" s="75"/>
    </row>
    <row r="502" spans="1:80" ht="9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/>
      <c r="AS502" s="75"/>
      <c r="AT502" s="75"/>
      <c r="AU502" s="75"/>
      <c r="AV502" s="75"/>
      <c r="AW502" s="75"/>
      <c r="AX502" s="75"/>
      <c r="AY502" s="75"/>
      <c r="AZ502" s="75"/>
      <c r="BA502" s="75"/>
      <c r="BB502" s="75"/>
      <c r="BC502" s="75"/>
      <c r="BD502" s="75"/>
      <c r="BE502" s="75"/>
      <c r="BF502" s="75"/>
      <c r="BG502" s="75"/>
      <c r="BH502" s="75"/>
      <c r="BI502" s="75"/>
      <c r="BJ502" s="75"/>
      <c r="BK502" s="75"/>
      <c r="BL502" s="75"/>
      <c r="BM502" s="75"/>
      <c r="BN502" s="75"/>
      <c r="BO502" s="75"/>
      <c r="BP502" s="75"/>
      <c r="BQ502" s="75"/>
      <c r="BR502" s="75"/>
      <c r="BS502" s="75"/>
      <c r="BT502" s="75"/>
      <c r="BU502" s="75"/>
      <c r="BV502" s="75"/>
      <c r="BW502" s="75"/>
      <c r="BX502" s="75"/>
      <c r="BY502" s="75"/>
      <c r="BZ502" s="75"/>
      <c r="CA502" s="75"/>
      <c r="CB502" s="75"/>
    </row>
    <row r="503" spans="1:80" ht="9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  <c r="AS503" s="75"/>
      <c r="AT503" s="75"/>
      <c r="AU503" s="75"/>
      <c r="AV503" s="75"/>
      <c r="AW503" s="75"/>
      <c r="AX503" s="75"/>
      <c r="AY503" s="75"/>
      <c r="AZ503" s="75"/>
      <c r="BA503" s="75"/>
      <c r="BB503" s="75"/>
      <c r="BC503" s="75"/>
      <c r="BD503" s="75"/>
      <c r="BE503" s="75"/>
      <c r="BF503" s="75"/>
      <c r="BG503" s="75"/>
      <c r="BH503" s="75"/>
      <c r="BI503" s="75"/>
      <c r="BJ503" s="75"/>
      <c r="BK503" s="75"/>
      <c r="BL503" s="75"/>
      <c r="BM503" s="75"/>
      <c r="BN503" s="75"/>
      <c r="BO503" s="75"/>
      <c r="BP503" s="75"/>
      <c r="BQ503" s="75"/>
      <c r="BR503" s="75"/>
      <c r="BS503" s="75"/>
      <c r="BT503" s="75"/>
      <c r="BU503" s="75"/>
      <c r="BV503" s="75"/>
      <c r="BW503" s="75"/>
      <c r="BX503" s="75"/>
      <c r="BY503" s="75"/>
      <c r="BZ503" s="75"/>
      <c r="CA503" s="75"/>
      <c r="CB503" s="75"/>
    </row>
    <row r="504" spans="1:80" ht="9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  <c r="AE504" s="75"/>
      <c r="AF504" s="75"/>
      <c r="AG504" s="75"/>
      <c r="AH504" s="75"/>
      <c r="AI504" s="75"/>
      <c r="AJ504" s="75"/>
      <c r="AK504" s="75"/>
      <c r="AL504" s="75"/>
      <c r="AM504" s="75"/>
      <c r="AN504" s="75"/>
      <c r="AO504" s="75"/>
      <c r="AP504" s="75"/>
      <c r="AQ504" s="75"/>
      <c r="AR504" s="75"/>
      <c r="AS504" s="75"/>
      <c r="AT504" s="75"/>
      <c r="AU504" s="75"/>
      <c r="AV504" s="75"/>
      <c r="AW504" s="75"/>
      <c r="AX504" s="75"/>
      <c r="AY504" s="75"/>
      <c r="AZ504" s="75"/>
      <c r="BA504" s="75"/>
      <c r="BB504" s="75"/>
      <c r="BC504" s="75"/>
      <c r="BD504" s="75"/>
      <c r="BE504" s="75"/>
      <c r="BF504" s="75"/>
      <c r="BG504" s="75"/>
      <c r="BH504" s="75"/>
      <c r="BI504" s="75"/>
      <c r="BJ504" s="75"/>
      <c r="BK504" s="75"/>
      <c r="BL504" s="75"/>
      <c r="BM504" s="75"/>
      <c r="BN504" s="75"/>
      <c r="BO504" s="75"/>
      <c r="BP504" s="75"/>
      <c r="BQ504" s="75"/>
      <c r="BR504" s="75"/>
      <c r="BS504" s="75"/>
      <c r="BT504" s="75"/>
      <c r="BU504" s="75"/>
      <c r="BV504" s="75"/>
      <c r="BW504" s="75"/>
      <c r="BX504" s="75"/>
      <c r="BY504" s="75"/>
      <c r="BZ504" s="75"/>
      <c r="CA504" s="75"/>
      <c r="CB504" s="75"/>
    </row>
    <row r="505" spans="1:80" ht="9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75"/>
      <c r="AK505" s="75"/>
      <c r="AL505" s="75"/>
      <c r="AM505" s="75"/>
      <c r="AN505" s="75"/>
      <c r="AO505" s="75"/>
      <c r="AP505" s="75"/>
      <c r="AQ505" s="75"/>
      <c r="AR505" s="75"/>
      <c r="AS505" s="75"/>
      <c r="AT505" s="75"/>
      <c r="AU505" s="75"/>
      <c r="AV505" s="75"/>
      <c r="AW505" s="75"/>
      <c r="AX505" s="75"/>
      <c r="AY505" s="75"/>
      <c r="AZ505" s="75"/>
      <c r="BA505" s="75"/>
      <c r="BB505" s="75"/>
      <c r="BC505" s="75"/>
      <c r="BD505" s="75"/>
      <c r="BE505" s="75"/>
      <c r="BF505" s="75"/>
      <c r="BG505" s="75"/>
      <c r="BH505" s="75"/>
      <c r="BI505" s="75"/>
      <c r="BJ505" s="75"/>
      <c r="BK505" s="75"/>
      <c r="BL505" s="75"/>
      <c r="BM505" s="75"/>
      <c r="BN505" s="75"/>
      <c r="BO505" s="75"/>
      <c r="BP505" s="75"/>
      <c r="BQ505" s="75"/>
      <c r="BR505" s="75"/>
      <c r="BS505" s="75"/>
      <c r="BT505" s="75"/>
      <c r="BU505" s="75"/>
      <c r="BV505" s="75"/>
      <c r="BW505" s="75"/>
      <c r="BX505" s="75"/>
      <c r="BY505" s="75"/>
      <c r="BZ505" s="75"/>
      <c r="CA505" s="75"/>
      <c r="CB505" s="75"/>
    </row>
    <row r="506" spans="1:80" ht="9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  <c r="AV506" s="75"/>
      <c r="AW506" s="75"/>
      <c r="AX506" s="75"/>
      <c r="AY506" s="75"/>
      <c r="AZ506" s="75"/>
      <c r="BA506" s="75"/>
      <c r="BB506" s="75"/>
      <c r="BC506" s="75"/>
      <c r="BD506" s="75"/>
      <c r="BE506" s="75"/>
      <c r="BF506" s="75"/>
      <c r="BG506" s="75"/>
      <c r="BH506" s="75"/>
      <c r="BI506" s="75"/>
      <c r="BJ506" s="75"/>
      <c r="BK506" s="75"/>
      <c r="BL506" s="75"/>
      <c r="BM506" s="75"/>
      <c r="BN506" s="75"/>
      <c r="BO506" s="75"/>
      <c r="BP506" s="75"/>
      <c r="BQ506" s="75"/>
      <c r="BR506" s="75"/>
      <c r="BS506" s="75"/>
      <c r="BT506" s="75"/>
      <c r="BU506" s="75"/>
      <c r="BV506" s="75"/>
      <c r="BW506" s="75"/>
      <c r="BX506" s="75"/>
      <c r="BY506" s="75"/>
      <c r="BZ506" s="75"/>
      <c r="CA506" s="75"/>
      <c r="CB506" s="75"/>
    </row>
    <row r="507" spans="1:80" ht="9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  <c r="AS507" s="75"/>
      <c r="AT507" s="75"/>
      <c r="AU507" s="75"/>
      <c r="AV507" s="75"/>
      <c r="AW507" s="75"/>
      <c r="AX507" s="75"/>
      <c r="AY507" s="75"/>
      <c r="AZ507" s="75"/>
      <c r="BA507" s="75"/>
      <c r="BB507" s="75"/>
      <c r="BC507" s="75"/>
      <c r="BD507" s="75"/>
      <c r="BE507" s="75"/>
      <c r="BF507" s="75"/>
      <c r="BG507" s="75"/>
      <c r="BH507" s="75"/>
      <c r="BI507" s="75"/>
      <c r="BJ507" s="75"/>
      <c r="BK507" s="75"/>
      <c r="BL507" s="75"/>
      <c r="BM507" s="75"/>
      <c r="BN507" s="75"/>
      <c r="BO507" s="75"/>
      <c r="BP507" s="75"/>
      <c r="BQ507" s="75"/>
      <c r="BR507" s="75"/>
      <c r="BS507" s="75"/>
      <c r="BT507" s="75"/>
      <c r="BU507" s="75"/>
      <c r="BV507" s="75"/>
      <c r="BW507" s="75"/>
      <c r="BX507" s="75"/>
      <c r="BY507" s="75"/>
      <c r="BZ507" s="75"/>
      <c r="CA507" s="75"/>
      <c r="CB507" s="75"/>
    </row>
    <row r="508" spans="1:80" ht="9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5"/>
      <c r="AJ508" s="75"/>
      <c r="AK508" s="75"/>
      <c r="AL508" s="75"/>
      <c r="AM508" s="75"/>
      <c r="AN508" s="75"/>
      <c r="AO508" s="75"/>
      <c r="AP508" s="75"/>
      <c r="AQ508" s="75"/>
      <c r="AR508" s="75"/>
      <c r="AS508" s="75"/>
      <c r="AT508" s="75"/>
      <c r="AU508" s="75"/>
      <c r="AV508" s="75"/>
      <c r="AW508" s="75"/>
      <c r="AX508" s="75"/>
      <c r="AY508" s="75"/>
      <c r="AZ508" s="75"/>
      <c r="BA508" s="75"/>
      <c r="BB508" s="75"/>
      <c r="BC508" s="75"/>
      <c r="BD508" s="75"/>
      <c r="BE508" s="75"/>
      <c r="BF508" s="75"/>
      <c r="BG508" s="75"/>
      <c r="BH508" s="75"/>
      <c r="BI508" s="75"/>
      <c r="BJ508" s="75"/>
      <c r="BK508" s="75"/>
      <c r="BL508" s="75"/>
      <c r="BM508" s="75"/>
      <c r="BN508" s="75"/>
      <c r="BO508" s="75"/>
      <c r="BP508" s="75"/>
      <c r="BQ508" s="75"/>
      <c r="BR508" s="75"/>
      <c r="BS508" s="75"/>
      <c r="BT508" s="75"/>
      <c r="BU508" s="75"/>
      <c r="BV508" s="75"/>
      <c r="BW508" s="75"/>
      <c r="BX508" s="75"/>
      <c r="BY508" s="75"/>
      <c r="BZ508" s="75"/>
      <c r="CA508" s="75"/>
      <c r="CB508" s="75"/>
    </row>
    <row r="509" spans="1:80" ht="9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/>
      <c r="AS509" s="75"/>
      <c r="AT509" s="75"/>
      <c r="AU509" s="75"/>
      <c r="AV509" s="75"/>
      <c r="AW509" s="75"/>
      <c r="AX509" s="75"/>
      <c r="AY509" s="75"/>
      <c r="AZ509" s="75"/>
      <c r="BA509" s="75"/>
      <c r="BB509" s="75"/>
      <c r="BC509" s="75"/>
      <c r="BD509" s="75"/>
      <c r="BE509" s="75"/>
      <c r="BF509" s="75"/>
      <c r="BG509" s="75"/>
      <c r="BH509" s="75"/>
      <c r="BI509" s="75"/>
      <c r="BJ509" s="75"/>
      <c r="BK509" s="75"/>
      <c r="BL509" s="75"/>
      <c r="BM509" s="75"/>
      <c r="BN509" s="75"/>
      <c r="BO509" s="75"/>
      <c r="BP509" s="75"/>
      <c r="BQ509" s="75"/>
      <c r="BR509" s="75"/>
      <c r="BS509" s="75"/>
      <c r="BT509" s="75"/>
      <c r="BU509" s="75"/>
      <c r="BV509" s="75"/>
      <c r="BW509" s="75"/>
      <c r="BX509" s="75"/>
      <c r="BY509" s="75"/>
      <c r="BZ509" s="75"/>
      <c r="CA509" s="75"/>
      <c r="CB509" s="75"/>
    </row>
    <row r="510" spans="1:80" ht="9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  <c r="AE510" s="75"/>
      <c r="AF510" s="75"/>
      <c r="AG510" s="75"/>
      <c r="AH510" s="75"/>
      <c r="AI510" s="75"/>
      <c r="AJ510" s="75"/>
      <c r="AK510" s="75"/>
      <c r="AL510" s="75"/>
      <c r="AM510" s="75"/>
      <c r="AN510" s="75"/>
      <c r="AO510" s="75"/>
      <c r="AP510" s="75"/>
      <c r="AQ510" s="75"/>
      <c r="AR510" s="75"/>
      <c r="AS510" s="75"/>
      <c r="AT510" s="75"/>
      <c r="AU510" s="75"/>
      <c r="AV510" s="75"/>
      <c r="AW510" s="75"/>
      <c r="AX510" s="75"/>
      <c r="AY510" s="75"/>
      <c r="AZ510" s="75"/>
      <c r="BA510" s="75"/>
      <c r="BB510" s="75"/>
      <c r="BC510" s="75"/>
      <c r="BD510" s="75"/>
      <c r="BE510" s="75"/>
      <c r="BF510" s="75"/>
      <c r="BG510" s="75"/>
      <c r="BH510" s="75"/>
      <c r="BI510" s="75"/>
      <c r="BJ510" s="75"/>
      <c r="BK510" s="75"/>
      <c r="BL510" s="75"/>
      <c r="BM510" s="75"/>
      <c r="BN510" s="75"/>
      <c r="BO510" s="75"/>
      <c r="BP510" s="75"/>
      <c r="BQ510" s="75"/>
      <c r="BR510" s="75"/>
      <c r="BS510" s="75"/>
      <c r="BT510" s="75"/>
      <c r="BU510" s="75"/>
      <c r="BV510" s="75"/>
      <c r="BW510" s="75"/>
      <c r="BX510" s="75"/>
      <c r="BY510" s="75"/>
      <c r="BZ510" s="75"/>
      <c r="CA510" s="75"/>
      <c r="CB510" s="75"/>
    </row>
    <row r="511" spans="1:80" ht="9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  <c r="AE511" s="75"/>
      <c r="AF511" s="75"/>
      <c r="AG511" s="75"/>
      <c r="AH511" s="75"/>
      <c r="AI511" s="75"/>
      <c r="AJ511" s="75"/>
      <c r="AK511" s="75"/>
      <c r="AL511" s="75"/>
      <c r="AM511" s="75"/>
      <c r="AN511" s="75"/>
      <c r="AO511" s="75"/>
      <c r="AP511" s="75"/>
      <c r="AQ511" s="75"/>
      <c r="AR511" s="75"/>
      <c r="AS511" s="75"/>
      <c r="AT511" s="75"/>
      <c r="AU511" s="75"/>
      <c r="AV511" s="75"/>
      <c r="AW511" s="75"/>
      <c r="AX511" s="75"/>
      <c r="AY511" s="75"/>
      <c r="AZ511" s="75"/>
      <c r="BA511" s="75"/>
      <c r="BB511" s="75"/>
      <c r="BC511" s="75"/>
      <c r="BD511" s="75"/>
      <c r="BE511" s="75"/>
      <c r="BF511" s="75"/>
      <c r="BG511" s="75"/>
      <c r="BH511" s="75"/>
      <c r="BI511" s="75"/>
      <c r="BJ511" s="75"/>
      <c r="BK511" s="75"/>
      <c r="BL511" s="75"/>
      <c r="BM511" s="75"/>
      <c r="BN511" s="75"/>
      <c r="BO511" s="75"/>
      <c r="BP511" s="75"/>
      <c r="BQ511" s="75"/>
      <c r="BR511" s="75"/>
      <c r="BS511" s="75"/>
      <c r="BT511" s="75"/>
      <c r="BU511" s="75"/>
      <c r="BV511" s="75"/>
      <c r="BW511" s="75"/>
      <c r="BX511" s="75"/>
      <c r="BY511" s="75"/>
      <c r="BZ511" s="75"/>
      <c r="CA511" s="75"/>
      <c r="CB511" s="75"/>
    </row>
    <row r="512" spans="1:80" ht="9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  <c r="AL512" s="75"/>
      <c r="AM512" s="75"/>
      <c r="AN512" s="75"/>
      <c r="AO512" s="75"/>
      <c r="AP512" s="75"/>
      <c r="AQ512" s="75"/>
      <c r="AR512" s="75"/>
      <c r="AS512" s="75"/>
      <c r="AT512" s="75"/>
      <c r="AU512" s="75"/>
      <c r="AV512" s="75"/>
      <c r="AW512" s="75"/>
      <c r="AX512" s="75"/>
      <c r="AY512" s="75"/>
      <c r="AZ512" s="75"/>
      <c r="BA512" s="75"/>
      <c r="BB512" s="75"/>
      <c r="BC512" s="75"/>
      <c r="BD512" s="75"/>
      <c r="BE512" s="75"/>
      <c r="BF512" s="75"/>
      <c r="BG512" s="75"/>
      <c r="BH512" s="75"/>
      <c r="BI512" s="75"/>
      <c r="BJ512" s="75"/>
      <c r="BK512" s="75"/>
      <c r="BL512" s="75"/>
      <c r="BM512" s="75"/>
      <c r="BN512" s="75"/>
      <c r="BO512" s="75"/>
      <c r="BP512" s="75"/>
      <c r="BQ512" s="75"/>
      <c r="BR512" s="75"/>
      <c r="BS512" s="75"/>
      <c r="BT512" s="75"/>
      <c r="BU512" s="75"/>
      <c r="BV512" s="75"/>
      <c r="BW512" s="75"/>
      <c r="BX512" s="75"/>
      <c r="BY512" s="75"/>
      <c r="BZ512" s="75"/>
      <c r="CA512" s="75"/>
      <c r="CB512" s="75"/>
    </row>
    <row r="513" spans="1:80" ht="9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  <c r="AE513" s="75"/>
      <c r="AF513" s="75"/>
      <c r="AG513" s="75"/>
      <c r="AH513" s="75"/>
      <c r="AI513" s="75"/>
      <c r="AJ513" s="75"/>
      <c r="AK513" s="75"/>
      <c r="AL513" s="75"/>
      <c r="AM513" s="75"/>
      <c r="AN513" s="75"/>
      <c r="AO513" s="75"/>
      <c r="AP513" s="75"/>
      <c r="AQ513" s="75"/>
      <c r="AR513" s="75"/>
      <c r="AS513" s="75"/>
      <c r="AT513" s="75"/>
      <c r="AU513" s="75"/>
      <c r="AV513" s="75"/>
      <c r="AW513" s="75"/>
      <c r="AX513" s="75"/>
      <c r="AY513" s="75"/>
      <c r="AZ513" s="75"/>
      <c r="BA513" s="75"/>
      <c r="BB513" s="75"/>
      <c r="BC513" s="75"/>
      <c r="BD513" s="75"/>
      <c r="BE513" s="75"/>
      <c r="BF513" s="75"/>
      <c r="BG513" s="75"/>
      <c r="BH513" s="75"/>
      <c r="BI513" s="75"/>
      <c r="BJ513" s="75"/>
      <c r="BK513" s="75"/>
      <c r="BL513" s="75"/>
      <c r="BM513" s="75"/>
      <c r="BN513" s="75"/>
      <c r="BO513" s="75"/>
      <c r="BP513" s="75"/>
      <c r="BQ513" s="75"/>
      <c r="BR513" s="75"/>
      <c r="BS513" s="75"/>
      <c r="BT513" s="75"/>
      <c r="BU513" s="75"/>
      <c r="BV513" s="75"/>
      <c r="BW513" s="75"/>
      <c r="BX513" s="75"/>
      <c r="BY513" s="75"/>
      <c r="BZ513" s="75"/>
      <c r="CA513" s="75"/>
      <c r="CB513" s="75"/>
    </row>
    <row r="514" spans="1:80" ht="9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/>
      <c r="AI514" s="75"/>
      <c r="AJ514" s="75"/>
      <c r="AK514" s="75"/>
      <c r="AL514" s="75"/>
      <c r="AM514" s="75"/>
      <c r="AN514" s="75"/>
      <c r="AO514" s="75"/>
      <c r="AP514" s="75"/>
      <c r="AQ514" s="75"/>
      <c r="AR514" s="75"/>
      <c r="AS514" s="75"/>
      <c r="AT514" s="75"/>
      <c r="AU514" s="75"/>
      <c r="AV514" s="75"/>
      <c r="AW514" s="75"/>
      <c r="AX514" s="75"/>
      <c r="AY514" s="75"/>
      <c r="AZ514" s="75"/>
      <c r="BA514" s="75"/>
      <c r="BB514" s="75"/>
      <c r="BC514" s="75"/>
      <c r="BD514" s="75"/>
      <c r="BE514" s="75"/>
      <c r="BF514" s="75"/>
      <c r="BG514" s="75"/>
      <c r="BH514" s="75"/>
      <c r="BI514" s="75"/>
      <c r="BJ514" s="75"/>
      <c r="BK514" s="75"/>
      <c r="BL514" s="75"/>
      <c r="BM514" s="75"/>
      <c r="BN514" s="75"/>
      <c r="BO514" s="75"/>
      <c r="BP514" s="75"/>
      <c r="BQ514" s="75"/>
      <c r="BR514" s="75"/>
      <c r="BS514" s="75"/>
      <c r="BT514" s="75"/>
      <c r="BU514" s="75"/>
      <c r="BV514" s="75"/>
      <c r="BW514" s="75"/>
      <c r="BX514" s="75"/>
      <c r="BY514" s="75"/>
      <c r="BZ514" s="75"/>
      <c r="CA514" s="75"/>
      <c r="CB514" s="75"/>
    </row>
    <row r="515" spans="1:80" ht="9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  <c r="AE515" s="75"/>
      <c r="AF515" s="75"/>
      <c r="AG515" s="75"/>
      <c r="AH515" s="75"/>
      <c r="AI515" s="75"/>
      <c r="AJ515" s="75"/>
      <c r="AK515" s="75"/>
      <c r="AL515" s="75"/>
      <c r="AM515" s="75"/>
      <c r="AN515" s="75"/>
      <c r="AO515" s="75"/>
      <c r="AP515" s="75"/>
      <c r="AQ515" s="75"/>
      <c r="AR515" s="75"/>
      <c r="AS515" s="75"/>
      <c r="AT515" s="75"/>
      <c r="AU515" s="75"/>
      <c r="AV515" s="75"/>
      <c r="AW515" s="75"/>
      <c r="AX515" s="75"/>
      <c r="AY515" s="75"/>
      <c r="AZ515" s="75"/>
      <c r="BA515" s="75"/>
      <c r="BB515" s="75"/>
      <c r="BC515" s="75"/>
      <c r="BD515" s="75"/>
      <c r="BE515" s="75"/>
      <c r="BF515" s="75"/>
      <c r="BG515" s="75"/>
      <c r="BH515" s="75"/>
      <c r="BI515" s="75"/>
      <c r="BJ515" s="75"/>
      <c r="BK515" s="75"/>
      <c r="BL515" s="75"/>
      <c r="BM515" s="75"/>
      <c r="BN515" s="75"/>
      <c r="BO515" s="75"/>
      <c r="BP515" s="75"/>
      <c r="BQ515" s="75"/>
      <c r="BR515" s="75"/>
      <c r="BS515" s="75"/>
      <c r="BT515" s="75"/>
      <c r="BU515" s="75"/>
      <c r="BV515" s="75"/>
      <c r="BW515" s="75"/>
      <c r="BX515" s="75"/>
      <c r="BY515" s="75"/>
      <c r="BZ515" s="75"/>
      <c r="CA515" s="75"/>
      <c r="CB515" s="75"/>
    </row>
    <row r="516" spans="1:80" ht="9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  <c r="AL516" s="75"/>
      <c r="AM516" s="75"/>
      <c r="AN516" s="75"/>
      <c r="AO516" s="75"/>
      <c r="AP516" s="75"/>
      <c r="AQ516" s="75"/>
      <c r="AR516" s="75"/>
      <c r="AS516" s="75"/>
      <c r="AT516" s="75"/>
      <c r="AU516" s="75"/>
      <c r="AV516" s="75"/>
      <c r="AW516" s="75"/>
      <c r="AX516" s="75"/>
      <c r="AY516" s="75"/>
      <c r="AZ516" s="75"/>
      <c r="BA516" s="75"/>
      <c r="BB516" s="75"/>
      <c r="BC516" s="75"/>
      <c r="BD516" s="75"/>
      <c r="BE516" s="75"/>
      <c r="BF516" s="75"/>
      <c r="BG516" s="75"/>
      <c r="BH516" s="75"/>
      <c r="BI516" s="75"/>
      <c r="BJ516" s="75"/>
      <c r="BK516" s="75"/>
      <c r="BL516" s="75"/>
      <c r="BM516" s="75"/>
      <c r="BN516" s="75"/>
      <c r="BO516" s="75"/>
      <c r="BP516" s="75"/>
      <c r="BQ516" s="75"/>
      <c r="BR516" s="75"/>
      <c r="BS516" s="75"/>
      <c r="BT516" s="75"/>
      <c r="BU516" s="75"/>
      <c r="BV516" s="75"/>
      <c r="BW516" s="75"/>
      <c r="BX516" s="75"/>
      <c r="BY516" s="75"/>
      <c r="BZ516" s="75"/>
      <c r="CA516" s="75"/>
      <c r="CB516" s="75"/>
    </row>
    <row r="517" spans="1:80" ht="9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/>
      <c r="AS517" s="75"/>
      <c r="AT517" s="75"/>
      <c r="AU517" s="75"/>
      <c r="AV517" s="75"/>
      <c r="AW517" s="75"/>
      <c r="AX517" s="75"/>
      <c r="AY517" s="75"/>
      <c r="AZ517" s="75"/>
      <c r="BA517" s="75"/>
      <c r="BB517" s="75"/>
      <c r="BC517" s="75"/>
      <c r="BD517" s="75"/>
      <c r="BE517" s="75"/>
      <c r="BF517" s="75"/>
      <c r="BG517" s="75"/>
      <c r="BH517" s="75"/>
      <c r="BI517" s="75"/>
      <c r="BJ517" s="75"/>
      <c r="BK517" s="75"/>
      <c r="BL517" s="75"/>
      <c r="BM517" s="75"/>
      <c r="BN517" s="75"/>
      <c r="BO517" s="75"/>
      <c r="BP517" s="75"/>
      <c r="BQ517" s="75"/>
      <c r="BR517" s="75"/>
      <c r="BS517" s="75"/>
      <c r="BT517" s="75"/>
      <c r="BU517" s="75"/>
      <c r="BV517" s="75"/>
      <c r="BW517" s="75"/>
      <c r="BX517" s="75"/>
      <c r="BY517" s="75"/>
      <c r="BZ517" s="75"/>
      <c r="CA517" s="75"/>
      <c r="CB517" s="75"/>
    </row>
    <row r="518" spans="1:80" ht="9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  <c r="AS518" s="75"/>
      <c r="AT518" s="75"/>
      <c r="AU518" s="75"/>
      <c r="AV518" s="75"/>
      <c r="AW518" s="75"/>
      <c r="AX518" s="75"/>
      <c r="AY518" s="75"/>
      <c r="AZ518" s="75"/>
      <c r="BA518" s="75"/>
      <c r="BB518" s="75"/>
      <c r="BC518" s="75"/>
      <c r="BD518" s="75"/>
      <c r="BE518" s="75"/>
      <c r="BF518" s="75"/>
      <c r="BG518" s="75"/>
      <c r="BH518" s="75"/>
      <c r="BI518" s="75"/>
      <c r="BJ518" s="75"/>
      <c r="BK518" s="75"/>
      <c r="BL518" s="75"/>
      <c r="BM518" s="75"/>
      <c r="BN518" s="75"/>
      <c r="BO518" s="75"/>
      <c r="BP518" s="75"/>
      <c r="BQ518" s="75"/>
      <c r="BR518" s="75"/>
      <c r="BS518" s="75"/>
      <c r="BT518" s="75"/>
      <c r="BU518" s="75"/>
      <c r="BV518" s="75"/>
      <c r="BW518" s="75"/>
      <c r="BX518" s="75"/>
      <c r="BY518" s="75"/>
      <c r="BZ518" s="75"/>
      <c r="CA518" s="75"/>
      <c r="CB518" s="75"/>
    </row>
    <row r="519" spans="1:80" ht="9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  <c r="AE519" s="75"/>
      <c r="AF519" s="75"/>
      <c r="AG519" s="75"/>
      <c r="AH519" s="75"/>
      <c r="AI519" s="75"/>
      <c r="AJ519" s="75"/>
      <c r="AK519" s="75"/>
      <c r="AL519" s="75"/>
      <c r="AM519" s="75"/>
      <c r="AN519" s="75"/>
      <c r="AO519" s="75"/>
      <c r="AP519" s="75"/>
      <c r="AQ519" s="75"/>
      <c r="AR519" s="75"/>
      <c r="AS519" s="75"/>
      <c r="AT519" s="75"/>
      <c r="AU519" s="75"/>
      <c r="AV519" s="75"/>
      <c r="AW519" s="75"/>
      <c r="AX519" s="75"/>
      <c r="AY519" s="75"/>
      <c r="AZ519" s="75"/>
      <c r="BA519" s="75"/>
      <c r="BB519" s="75"/>
      <c r="BC519" s="75"/>
      <c r="BD519" s="75"/>
      <c r="BE519" s="75"/>
      <c r="BF519" s="75"/>
      <c r="BG519" s="75"/>
      <c r="BH519" s="75"/>
      <c r="BI519" s="75"/>
      <c r="BJ519" s="75"/>
      <c r="BK519" s="75"/>
      <c r="BL519" s="75"/>
      <c r="BM519" s="75"/>
      <c r="BN519" s="75"/>
      <c r="BO519" s="75"/>
      <c r="BP519" s="75"/>
      <c r="BQ519" s="75"/>
      <c r="BR519" s="75"/>
      <c r="BS519" s="75"/>
      <c r="BT519" s="75"/>
      <c r="BU519" s="75"/>
      <c r="BV519" s="75"/>
      <c r="BW519" s="75"/>
      <c r="BX519" s="75"/>
      <c r="BY519" s="75"/>
      <c r="BZ519" s="75"/>
      <c r="CA519" s="75"/>
      <c r="CB519" s="75"/>
    </row>
    <row r="520" spans="1:80" ht="9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  <c r="AE520" s="75"/>
      <c r="AF520" s="75"/>
      <c r="AG520" s="75"/>
      <c r="AH520" s="75"/>
      <c r="AI520" s="75"/>
      <c r="AJ520" s="75"/>
      <c r="AK520" s="75"/>
      <c r="AL520" s="75"/>
      <c r="AM520" s="75"/>
      <c r="AN520" s="75"/>
      <c r="AO520" s="75"/>
      <c r="AP520" s="75"/>
      <c r="AQ520" s="75"/>
      <c r="AR520" s="75"/>
      <c r="AS520" s="75"/>
      <c r="AT520" s="75"/>
      <c r="AU520" s="75"/>
      <c r="AV520" s="75"/>
      <c r="AW520" s="75"/>
      <c r="AX520" s="75"/>
      <c r="AY520" s="75"/>
      <c r="AZ520" s="75"/>
      <c r="BA520" s="75"/>
      <c r="BB520" s="75"/>
      <c r="BC520" s="75"/>
      <c r="BD520" s="75"/>
      <c r="BE520" s="75"/>
      <c r="BF520" s="75"/>
      <c r="BG520" s="75"/>
      <c r="BH520" s="75"/>
      <c r="BI520" s="75"/>
      <c r="BJ520" s="75"/>
      <c r="BK520" s="75"/>
      <c r="BL520" s="75"/>
      <c r="BM520" s="75"/>
      <c r="BN520" s="75"/>
      <c r="BO520" s="75"/>
      <c r="BP520" s="75"/>
      <c r="BQ520" s="75"/>
      <c r="BR520" s="75"/>
      <c r="BS520" s="75"/>
      <c r="BT520" s="75"/>
      <c r="BU520" s="75"/>
      <c r="BV520" s="75"/>
      <c r="BW520" s="75"/>
      <c r="BX520" s="75"/>
      <c r="BY520" s="75"/>
      <c r="BZ520" s="75"/>
      <c r="CA520" s="75"/>
      <c r="CB520" s="75"/>
    </row>
    <row r="521" spans="1:80" ht="9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  <c r="AE521" s="75"/>
      <c r="AF521" s="75"/>
      <c r="AG521" s="75"/>
      <c r="AH521" s="75"/>
      <c r="AI521" s="75"/>
      <c r="AJ521" s="75"/>
      <c r="AK521" s="75"/>
      <c r="AL521" s="75"/>
      <c r="AM521" s="75"/>
      <c r="AN521" s="75"/>
      <c r="AO521" s="75"/>
      <c r="AP521" s="75"/>
      <c r="AQ521" s="75"/>
      <c r="AR521" s="75"/>
      <c r="AS521" s="75"/>
      <c r="AT521" s="75"/>
      <c r="AU521" s="75"/>
      <c r="AV521" s="75"/>
      <c r="AW521" s="75"/>
      <c r="AX521" s="75"/>
      <c r="AY521" s="75"/>
      <c r="AZ521" s="75"/>
      <c r="BA521" s="75"/>
      <c r="BB521" s="75"/>
      <c r="BC521" s="75"/>
      <c r="BD521" s="75"/>
      <c r="BE521" s="75"/>
      <c r="BF521" s="75"/>
      <c r="BG521" s="75"/>
      <c r="BH521" s="75"/>
      <c r="BI521" s="75"/>
      <c r="BJ521" s="75"/>
      <c r="BK521" s="75"/>
      <c r="BL521" s="75"/>
      <c r="BM521" s="75"/>
      <c r="BN521" s="75"/>
      <c r="BO521" s="75"/>
      <c r="BP521" s="75"/>
      <c r="BQ521" s="75"/>
      <c r="BR521" s="75"/>
      <c r="BS521" s="75"/>
      <c r="BT521" s="75"/>
      <c r="BU521" s="75"/>
      <c r="BV521" s="75"/>
      <c r="BW521" s="75"/>
      <c r="BX521" s="75"/>
      <c r="BY521" s="75"/>
      <c r="BZ521" s="75"/>
      <c r="CA521" s="75"/>
      <c r="CB521" s="75"/>
    </row>
    <row r="522" spans="1:80" ht="9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  <c r="AS522" s="75"/>
      <c r="AT522" s="75"/>
      <c r="AU522" s="75"/>
      <c r="AV522" s="75"/>
      <c r="AW522" s="75"/>
      <c r="AX522" s="75"/>
      <c r="AY522" s="75"/>
      <c r="AZ522" s="75"/>
      <c r="BA522" s="75"/>
      <c r="BB522" s="75"/>
      <c r="BC522" s="75"/>
      <c r="BD522" s="75"/>
      <c r="BE522" s="75"/>
      <c r="BF522" s="75"/>
      <c r="BG522" s="75"/>
      <c r="BH522" s="75"/>
      <c r="BI522" s="75"/>
      <c r="BJ522" s="75"/>
      <c r="BK522" s="75"/>
      <c r="BL522" s="75"/>
      <c r="BM522" s="75"/>
      <c r="BN522" s="75"/>
      <c r="BO522" s="75"/>
      <c r="BP522" s="75"/>
      <c r="BQ522" s="75"/>
      <c r="BR522" s="75"/>
      <c r="BS522" s="75"/>
      <c r="BT522" s="75"/>
      <c r="BU522" s="75"/>
      <c r="BV522" s="75"/>
      <c r="BW522" s="75"/>
      <c r="BX522" s="75"/>
      <c r="BY522" s="75"/>
      <c r="BZ522" s="75"/>
      <c r="CA522" s="75"/>
      <c r="CB522" s="75"/>
    </row>
    <row r="523" spans="1:80" ht="9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  <c r="AE523" s="75"/>
      <c r="AF523" s="75"/>
      <c r="AG523" s="75"/>
      <c r="AH523" s="75"/>
      <c r="AI523" s="75"/>
      <c r="AJ523" s="75"/>
      <c r="AK523" s="75"/>
      <c r="AL523" s="75"/>
      <c r="AM523" s="75"/>
      <c r="AN523" s="75"/>
      <c r="AO523" s="75"/>
      <c r="AP523" s="75"/>
      <c r="AQ523" s="75"/>
      <c r="AR523" s="75"/>
      <c r="AS523" s="75"/>
      <c r="AT523" s="75"/>
      <c r="AU523" s="75"/>
      <c r="AV523" s="75"/>
      <c r="AW523" s="75"/>
      <c r="AX523" s="75"/>
      <c r="AY523" s="75"/>
      <c r="AZ523" s="75"/>
      <c r="BA523" s="75"/>
      <c r="BB523" s="75"/>
      <c r="BC523" s="75"/>
      <c r="BD523" s="75"/>
      <c r="BE523" s="75"/>
      <c r="BF523" s="75"/>
      <c r="BG523" s="75"/>
      <c r="BH523" s="75"/>
      <c r="BI523" s="75"/>
      <c r="BJ523" s="75"/>
      <c r="BK523" s="75"/>
      <c r="BL523" s="75"/>
      <c r="BM523" s="75"/>
      <c r="BN523" s="75"/>
      <c r="BO523" s="75"/>
      <c r="BP523" s="75"/>
      <c r="BQ523" s="75"/>
      <c r="BR523" s="75"/>
      <c r="BS523" s="75"/>
      <c r="BT523" s="75"/>
      <c r="BU523" s="75"/>
      <c r="BV523" s="75"/>
      <c r="BW523" s="75"/>
      <c r="BX523" s="75"/>
      <c r="BY523" s="75"/>
      <c r="BZ523" s="75"/>
      <c r="CA523" s="75"/>
      <c r="CB523" s="75"/>
    </row>
    <row r="524" spans="1:80" ht="9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  <c r="AS524" s="75"/>
      <c r="AT524" s="75"/>
      <c r="AU524" s="75"/>
      <c r="AV524" s="75"/>
      <c r="AW524" s="75"/>
      <c r="AX524" s="75"/>
      <c r="AY524" s="75"/>
      <c r="AZ524" s="75"/>
      <c r="BA524" s="75"/>
      <c r="BB524" s="75"/>
      <c r="BC524" s="75"/>
      <c r="BD524" s="75"/>
      <c r="BE524" s="75"/>
      <c r="BF524" s="75"/>
      <c r="BG524" s="75"/>
      <c r="BH524" s="75"/>
      <c r="BI524" s="75"/>
      <c r="BJ524" s="75"/>
      <c r="BK524" s="75"/>
      <c r="BL524" s="75"/>
      <c r="BM524" s="75"/>
      <c r="BN524" s="75"/>
      <c r="BO524" s="75"/>
      <c r="BP524" s="75"/>
      <c r="BQ524" s="75"/>
      <c r="BR524" s="75"/>
      <c r="BS524" s="75"/>
      <c r="BT524" s="75"/>
      <c r="BU524" s="75"/>
      <c r="BV524" s="75"/>
      <c r="BW524" s="75"/>
      <c r="BX524" s="75"/>
      <c r="BY524" s="75"/>
      <c r="BZ524" s="75"/>
      <c r="CA524" s="75"/>
      <c r="CB524" s="75"/>
    </row>
    <row r="525" spans="1:80" ht="9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  <c r="AE525" s="75"/>
      <c r="AF525" s="75"/>
      <c r="AG525" s="75"/>
      <c r="AH525" s="75"/>
      <c r="AI525" s="75"/>
      <c r="AJ525" s="75"/>
      <c r="AK525" s="75"/>
      <c r="AL525" s="75"/>
      <c r="AM525" s="75"/>
      <c r="AN525" s="75"/>
      <c r="AO525" s="75"/>
      <c r="AP525" s="75"/>
      <c r="AQ525" s="75"/>
      <c r="AR525" s="75"/>
      <c r="AS525" s="75"/>
      <c r="AT525" s="75"/>
      <c r="AU525" s="75"/>
      <c r="AV525" s="75"/>
      <c r="AW525" s="75"/>
      <c r="AX525" s="75"/>
      <c r="AY525" s="75"/>
      <c r="AZ525" s="75"/>
      <c r="BA525" s="75"/>
      <c r="BB525" s="75"/>
      <c r="BC525" s="75"/>
      <c r="BD525" s="75"/>
      <c r="BE525" s="75"/>
      <c r="BF525" s="75"/>
      <c r="BG525" s="75"/>
      <c r="BH525" s="75"/>
      <c r="BI525" s="75"/>
      <c r="BJ525" s="75"/>
      <c r="BK525" s="75"/>
      <c r="BL525" s="75"/>
      <c r="BM525" s="75"/>
      <c r="BN525" s="75"/>
      <c r="BO525" s="75"/>
      <c r="BP525" s="75"/>
      <c r="BQ525" s="75"/>
      <c r="BR525" s="75"/>
      <c r="BS525" s="75"/>
      <c r="BT525" s="75"/>
      <c r="BU525" s="75"/>
      <c r="BV525" s="75"/>
      <c r="BW525" s="75"/>
      <c r="BX525" s="75"/>
      <c r="BY525" s="75"/>
      <c r="BZ525" s="75"/>
      <c r="CA525" s="75"/>
      <c r="CB525" s="75"/>
    </row>
    <row r="526" spans="1:80" ht="9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  <c r="AE526" s="75"/>
      <c r="AF526" s="75"/>
      <c r="AG526" s="75"/>
      <c r="AH526" s="75"/>
      <c r="AI526" s="75"/>
      <c r="AJ526" s="75"/>
      <c r="AK526" s="75"/>
      <c r="AL526" s="75"/>
      <c r="AM526" s="75"/>
      <c r="AN526" s="75"/>
      <c r="AO526" s="75"/>
      <c r="AP526" s="75"/>
      <c r="AQ526" s="75"/>
      <c r="AR526" s="75"/>
      <c r="AS526" s="75"/>
      <c r="AT526" s="75"/>
      <c r="AU526" s="75"/>
      <c r="AV526" s="75"/>
      <c r="AW526" s="75"/>
      <c r="AX526" s="75"/>
      <c r="AY526" s="75"/>
      <c r="AZ526" s="75"/>
      <c r="BA526" s="75"/>
      <c r="BB526" s="75"/>
      <c r="BC526" s="75"/>
      <c r="BD526" s="75"/>
      <c r="BE526" s="75"/>
      <c r="BF526" s="75"/>
      <c r="BG526" s="75"/>
      <c r="BH526" s="75"/>
      <c r="BI526" s="75"/>
      <c r="BJ526" s="75"/>
      <c r="BK526" s="75"/>
      <c r="BL526" s="75"/>
      <c r="BM526" s="75"/>
      <c r="BN526" s="75"/>
      <c r="BO526" s="75"/>
      <c r="BP526" s="75"/>
      <c r="BQ526" s="75"/>
      <c r="BR526" s="75"/>
      <c r="BS526" s="75"/>
      <c r="BT526" s="75"/>
      <c r="BU526" s="75"/>
      <c r="BV526" s="75"/>
      <c r="BW526" s="75"/>
      <c r="BX526" s="75"/>
      <c r="BY526" s="75"/>
      <c r="BZ526" s="75"/>
      <c r="CA526" s="75"/>
      <c r="CB526" s="75"/>
    </row>
    <row r="527" spans="1:80" ht="9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  <c r="AS527" s="75"/>
      <c r="AT527" s="75"/>
      <c r="AU527" s="75"/>
      <c r="AV527" s="75"/>
      <c r="AW527" s="75"/>
      <c r="AX527" s="75"/>
      <c r="AY527" s="75"/>
      <c r="AZ527" s="75"/>
      <c r="BA527" s="75"/>
      <c r="BB527" s="75"/>
      <c r="BC527" s="75"/>
      <c r="BD527" s="75"/>
      <c r="BE527" s="75"/>
      <c r="BF527" s="75"/>
      <c r="BG527" s="75"/>
      <c r="BH527" s="75"/>
      <c r="BI527" s="75"/>
      <c r="BJ527" s="75"/>
      <c r="BK527" s="75"/>
      <c r="BL527" s="75"/>
      <c r="BM527" s="75"/>
      <c r="BN527" s="75"/>
      <c r="BO527" s="75"/>
      <c r="BP527" s="75"/>
      <c r="BQ527" s="75"/>
      <c r="BR527" s="75"/>
      <c r="BS527" s="75"/>
      <c r="BT527" s="75"/>
      <c r="BU527" s="75"/>
      <c r="BV527" s="75"/>
      <c r="BW527" s="75"/>
      <c r="BX527" s="75"/>
      <c r="BY527" s="75"/>
      <c r="BZ527" s="75"/>
      <c r="CA527" s="75"/>
      <c r="CB527" s="75"/>
    </row>
    <row r="528" spans="1:80" ht="9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5"/>
      <c r="AJ528" s="75"/>
      <c r="AK528" s="75"/>
      <c r="AL528" s="75"/>
      <c r="AM528" s="75"/>
      <c r="AN528" s="75"/>
      <c r="AO528" s="75"/>
      <c r="AP528" s="75"/>
      <c r="AQ528" s="75"/>
      <c r="AR528" s="75"/>
      <c r="AS528" s="75"/>
      <c r="AT528" s="75"/>
      <c r="AU528" s="75"/>
      <c r="AV528" s="75"/>
      <c r="AW528" s="75"/>
      <c r="AX528" s="75"/>
      <c r="AY528" s="75"/>
      <c r="AZ528" s="75"/>
      <c r="BA528" s="75"/>
      <c r="BB528" s="75"/>
      <c r="BC528" s="75"/>
      <c r="BD528" s="75"/>
      <c r="BE528" s="75"/>
      <c r="BF528" s="75"/>
      <c r="BG528" s="75"/>
      <c r="BH528" s="75"/>
      <c r="BI528" s="75"/>
      <c r="BJ528" s="75"/>
      <c r="BK528" s="75"/>
      <c r="BL528" s="75"/>
      <c r="BM528" s="75"/>
      <c r="BN528" s="75"/>
      <c r="BO528" s="75"/>
      <c r="BP528" s="75"/>
      <c r="BQ528" s="75"/>
      <c r="BR528" s="75"/>
      <c r="BS528" s="75"/>
      <c r="BT528" s="75"/>
      <c r="BU528" s="75"/>
      <c r="BV528" s="75"/>
      <c r="BW528" s="75"/>
      <c r="BX528" s="75"/>
      <c r="BY528" s="75"/>
      <c r="BZ528" s="75"/>
      <c r="CA528" s="75"/>
      <c r="CB528" s="75"/>
    </row>
    <row r="529" spans="1:80" ht="9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  <c r="AL529" s="75"/>
      <c r="AM529" s="75"/>
      <c r="AN529" s="75"/>
      <c r="AO529" s="75"/>
      <c r="AP529" s="75"/>
      <c r="AQ529" s="75"/>
      <c r="AR529" s="75"/>
      <c r="AS529" s="75"/>
      <c r="AT529" s="75"/>
      <c r="AU529" s="75"/>
      <c r="AV529" s="75"/>
      <c r="AW529" s="75"/>
      <c r="AX529" s="75"/>
      <c r="AY529" s="75"/>
      <c r="AZ529" s="75"/>
      <c r="BA529" s="75"/>
      <c r="BB529" s="75"/>
      <c r="BC529" s="75"/>
      <c r="BD529" s="75"/>
      <c r="BE529" s="75"/>
      <c r="BF529" s="75"/>
      <c r="BG529" s="75"/>
      <c r="BH529" s="75"/>
      <c r="BI529" s="75"/>
      <c r="BJ529" s="75"/>
      <c r="BK529" s="75"/>
      <c r="BL529" s="75"/>
      <c r="BM529" s="75"/>
      <c r="BN529" s="75"/>
      <c r="BO529" s="75"/>
      <c r="BP529" s="75"/>
      <c r="BQ529" s="75"/>
      <c r="BR529" s="75"/>
      <c r="BS529" s="75"/>
      <c r="BT529" s="75"/>
      <c r="BU529" s="75"/>
      <c r="BV529" s="75"/>
      <c r="BW529" s="75"/>
      <c r="BX529" s="75"/>
      <c r="BY529" s="75"/>
      <c r="BZ529" s="75"/>
      <c r="CA529" s="75"/>
      <c r="CB529" s="75"/>
    </row>
    <row r="530" spans="1:80" ht="9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/>
      <c r="AM530" s="75"/>
      <c r="AN530" s="75"/>
      <c r="AO530" s="75"/>
      <c r="AP530" s="75"/>
      <c r="AQ530" s="75"/>
      <c r="AR530" s="75"/>
      <c r="AS530" s="75"/>
      <c r="AT530" s="75"/>
      <c r="AU530" s="75"/>
      <c r="AV530" s="75"/>
      <c r="AW530" s="75"/>
      <c r="AX530" s="75"/>
      <c r="AY530" s="75"/>
      <c r="AZ530" s="75"/>
      <c r="BA530" s="75"/>
      <c r="BB530" s="75"/>
      <c r="BC530" s="75"/>
      <c r="BD530" s="75"/>
      <c r="BE530" s="75"/>
      <c r="BF530" s="75"/>
      <c r="BG530" s="75"/>
      <c r="BH530" s="75"/>
      <c r="BI530" s="75"/>
      <c r="BJ530" s="75"/>
      <c r="BK530" s="75"/>
      <c r="BL530" s="75"/>
      <c r="BM530" s="75"/>
      <c r="BN530" s="75"/>
      <c r="BO530" s="75"/>
      <c r="BP530" s="75"/>
      <c r="BQ530" s="75"/>
      <c r="BR530" s="75"/>
      <c r="BS530" s="75"/>
      <c r="BT530" s="75"/>
      <c r="BU530" s="75"/>
      <c r="BV530" s="75"/>
      <c r="BW530" s="75"/>
      <c r="BX530" s="75"/>
      <c r="BY530" s="75"/>
      <c r="BZ530" s="75"/>
      <c r="CA530" s="75"/>
      <c r="CB530" s="75"/>
    </row>
    <row r="531" spans="1:80" ht="9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  <c r="AE531" s="75"/>
      <c r="AF531" s="75"/>
      <c r="AG531" s="75"/>
      <c r="AH531" s="75"/>
      <c r="AI531" s="75"/>
      <c r="AJ531" s="75"/>
      <c r="AK531" s="75"/>
      <c r="AL531" s="75"/>
      <c r="AM531" s="75"/>
      <c r="AN531" s="75"/>
      <c r="AO531" s="75"/>
      <c r="AP531" s="75"/>
      <c r="AQ531" s="75"/>
      <c r="AR531" s="75"/>
      <c r="AS531" s="75"/>
      <c r="AT531" s="75"/>
      <c r="AU531" s="75"/>
      <c r="AV531" s="75"/>
      <c r="AW531" s="75"/>
      <c r="AX531" s="75"/>
      <c r="AY531" s="75"/>
      <c r="AZ531" s="75"/>
      <c r="BA531" s="75"/>
      <c r="BB531" s="75"/>
      <c r="BC531" s="75"/>
      <c r="BD531" s="75"/>
      <c r="BE531" s="75"/>
      <c r="BF531" s="75"/>
      <c r="BG531" s="75"/>
      <c r="BH531" s="75"/>
      <c r="BI531" s="75"/>
      <c r="BJ531" s="75"/>
      <c r="BK531" s="75"/>
      <c r="BL531" s="75"/>
      <c r="BM531" s="75"/>
      <c r="BN531" s="75"/>
      <c r="BO531" s="75"/>
      <c r="BP531" s="75"/>
      <c r="BQ531" s="75"/>
      <c r="BR531" s="75"/>
      <c r="BS531" s="75"/>
      <c r="BT531" s="75"/>
      <c r="BU531" s="75"/>
      <c r="BV531" s="75"/>
      <c r="BW531" s="75"/>
      <c r="BX531" s="75"/>
      <c r="BY531" s="75"/>
      <c r="BZ531" s="75"/>
      <c r="CA531" s="75"/>
      <c r="CB531" s="75"/>
    </row>
    <row r="532" spans="1:80" ht="9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/>
      <c r="AS532" s="75"/>
      <c r="AT532" s="75"/>
      <c r="AU532" s="75"/>
      <c r="AV532" s="75"/>
      <c r="AW532" s="75"/>
      <c r="AX532" s="75"/>
      <c r="AY532" s="75"/>
      <c r="AZ532" s="75"/>
      <c r="BA532" s="75"/>
      <c r="BB532" s="75"/>
      <c r="BC532" s="75"/>
      <c r="BD532" s="75"/>
      <c r="BE532" s="75"/>
      <c r="BF532" s="75"/>
      <c r="BG532" s="75"/>
      <c r="BH532" s="75"/>
      <c r="BI532" s="75"/>
      <c r="BJ532" s="75"/>
      <c r="BK532" s="75"/>
      <c r="BL532" s="75"/>
      <c r="BM532" s="75"/>
      <c r="BN532" s="75"/>
      <c r="BO532" s="75"/>
      <c r="BP532" s="75"/>
      <c r="BQ532" s="75"/>
      <c r="BR532" s="75"/>
      <c r="BS532" s="75"/>
      <c r="BT532" s="75"/>
      <c r="BU532" s="75"/>
      <c r="BV532" s="75"/>
      <c r="BW532" s="75"/>
      <c r="BX532" s="75"/>
      <c r="BY532" s="75"/>
      <c r="BZ532" s="75"/>
      <c r="CA532" s="75"/>
      <c r="CB532" s="75"/>
    </row>
    <row r="533" spans="1:80" ht="9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  <c r="AS533" s="75"/>
      <c r="AT533" s="75"/>
      <c r="AU533" s="75"/>
      <c r="AV533" s="75"/>
      <c r="AW533" s="75"/>
      <c r="AX533" s="75"/>
      <c r="AY533" s="75"/>
      <c r="AZ533" s="75"/>
      <c r="BA533" s="75"/>
      <c r="BB533" s="75"/>
      <c r="BC533" s="75"/>
      <c r="BD533" s="75"/>
      <c r="BE533" s="75"/>
      <c r="BF533" s="75"/>
      <c r="BG533" s="75"/>
      <c r="BH533" s="75"/>
      <c r="BI533" s="75"/>
      <c r="BJ533" s="75"/>
      <c r="BK533" s="75"/>
      <c r="BL533" s="75"/>
      <c r="BM533" s="75"/>
      <c r="BN533" s="75"/>
      <c r="BO533" s="75"/>
      <c r="BP533" s="75"/>
      <c r="BQ533" s="75"/>
      <c r="BR533" s="75"/>
      <c r="BS533" s="75"/>
      <c r="BT533" s="75"/>
      <c r="BU533" s="75"/>
      <c r="BV533" s="75"/>
      <c r="BW533" s="75"/>
      <c r="BX533" s="75"/>
      <c r="BY533" s="75"/>
      <c r="BZ533" s="75"/>
      <c r="CA533" s="75"/>
      <c r="CB533" s="75"/>
    </row>
    <row r="534" spans="1:80" ht="9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  <c r="AE534" s="75"/>
      <c r="AF534" s="75"/>
      <c r="AG534" s="75"/>
      <c r="AH534" s="75"/>
      <c r="AI534" s="75"/>
      <c r="AJ534" s="75"/>
      <c r="AK534" s="75"/>
      <c r="AL534" s="75"/>
      <c r="AM534" s="75"/>
      <c r="AN534" s="75"/>
      <c r="AO534" s="75"/>
      <c r="AP534" s="75"/>
      <c r="AQ534" s="75"/>
      <c r="AR534" s="75"/>
      <c r="AS534" s="75"/>
      <c r="AT534" s="75"/>
      <c r="AU534" s="75"/>
      <c r="AV534" s="75"/>
      <c r="AW534" s="75"/>
      <c r="AX534" s="75"/>
      <c r="AY534" s="75"/>
      <c r="AZ534" s="75"/>
      <c r="BA534" s="75"/>
      <c r="BB534" s="75"/>
      <c r="BC534" s="75"/>
      <c r="BD534" s="75"/>
      <c r="BE534" s="75"/>
      <c r="BF534" s="75"/>
      <c r="BG534" s="75"/>
      <c r="BH534" s="75"/>
      <c r="BI534" s="75"/>
      <c r="BJ534" s="75"/>
      <c r="BK534" s="75"/>
      <c r="BL534" s="75"/>
      <c r="BM534" s="75"/>
      <c r="BN534" s="75"/>
      <c r="BO534" s="75"/>
      <c r="BP534" s="75"/>
      <c r="BQ534" s="75"/>
      <c r="BR534" s="75"/>
      <c r="BS534" s="75"/>
      <c r="BT534" s="75"/>
      <c r="BU534" s="75"/>
      <c r="BV534" s="75"/>
      <c r="BW534" s="75"/>
      <c r="BX534" s="75"/>
      <c r="BY534" s="75"/>
      <c r="BZ534" s="75"/>
      <c r="CA534" s="75"/>
      <c r="CB534" s="75"/>
    </row>
    <row r="535" spans="1:80" ht="9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75"/>
      <c r="AK535" s="75"/>
      <c r="AL535" s="75"/>
      <c r="AM535" s="75"/>
      <c r="AN535" s="75"/>
      <c r="AO535" s="75"/>
      <c r="AP535" s="75"/>
      <c r="AQ535" s="75"/>
      <c r="AR535" s="75"/>
      <c r="AS535" s="75"/>
      <c r="AT535" s="75"/>
      <c r="AU535" s="75"/>
      <c r="AV535" s="75"/>
      <c r="AW535" s="75"/>
      <c r="AX535" s="75"/>
      <c r="AY535" s="75"/>
      <c r="AZ535" s="75"/>
      <c r="BA535" s="75"/>
      <c r="BB535" s="75"/>
      <c r="BC535" s="75"/>
      <c r="BD535" s="75"/>
      <c r="BE535" s="75"/>
      <c r="BF535" s="75"/>
      <c r="BG535" s="75"/>
      <c r="BH535" s="75"/>
      <c r="BI535" s="75"/>
      <c r="BJ535" s="75"/>
      <c r="BK535" s="75"/>
      <c r="BL535" s="75"/>
      <c r="BM535" s="75"/>
      <c r="BN535" s="75"/>
      <c r="BO535" s="75"/>
      <c r="BP535" s="75"/>
      <c r="BQ535" s="75"/>
      <c r="BR535" s="75"/>
      <c r="BS535" s="75"/>
      <c r="BT535" s="75"/>
      <c r="BU535" s="75"/>
      <c r="BV535" s="75"/>
      <c r="BW535" s="75"/>
      <c r="BX535" s="75"/>
      <c r="BY535" s="75"/>
      <c r="BZ535" s="75"/>
      <c r="CA535" s="75"/>
      <c r="CB535" s="75"/>
    </row>
    <row r="536" spans="1:80" ht="9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/>
      <c r="AM536" s="75"/>
      <c r="AN536" s="75"/>
      <c r="AO536" s="75"/>
      <c r="AP536" s="75"/>
      <c r="AQ536" s="75"/>
      <c r="AR536" s="75"/>
      <c r="AS536" s="75"/>
      <c r="AT536" s="75"/>
      <c r="AU536" s="75"/>
      <c r="AV536" s="75"/>
      <c r="AW536" s="75"/>
      <c r="AX536" s="75"/>
      <c r="AY536" s="75"/>
      <c r="AZ536" s="75"/>
      <c r="BA536" s="75"/>
      <c r="BB536" s="75"/>
      <c r="BC536" s="75"/>
      <c r="BD536" s="75"/>
      <c r="BE536" s="75"/>
      <c r="BF536" s="75"/>
      <c r="BG536" s="75"/>
      <c r="BH536" s="75"/>
      <c r="BI536" s="75"/>
      <c r="BJ536" s="75"/>
      <c r="BK536" s="75"/>
      <c r="BL536" s="75"/>
      <c r="BM536" s="75"/>
      <c r="BN536" s="75"/>
      <c r="BO536" s="75"/>
      <c r="BP536" s="75"/>
      <c r="BQ536" s="75"/>
      <c r="BR536" s="75"/>
      <c r="BS536" s="75"/>
      <c r="BT536" s="75"/>
      <c r="BU536" s="75"/>
      <c r="BV536" s="75"/>
      <c r="BW536" s="75"/>
      <c r="BX536" s="75"/>
      <c r="BY536" s="75"/>
      <c r="BZ536" s="75"/>
      <c r="CA536" s="75"/>
      <c r="CB536" s="75"/>
    </row>
    <row r="537" spans="1:80" ht="9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  <c r="AS537" s="75"/>
      <c r="AT537" s="75"/>
      <c r="AU537" s="75"/>
      <c r="AV537" s="75"/>
      <c r="AW537" s="75"/>
      <c r="AX537" s="75"/>
      <c r="AY537" s="75"/>
      <c r="AZ537" s="75"/>
      <c r="BA537" s="75"/>
      <c r="BB537" s="75"/>
      <c r="BC537" s="75"/>
      <c r="BD537" s="75"/>
      <c r="BE537" s="75"/>
      <c r="BF537" s="75"/>
      <c r="BG537" s="75"/>
      <c r="BH537" s="75"/>
      <c r="BI537" s="75"/>
      <c r="BJ537" s="75"/>
      <c r="BK537" s="75"/>
      <c r="BL537" s="75"/>
      <c r="BM537" s="75"/>
      <c r="BN537" s="75"/>
      <c r="BO537" s="75"/>
      <c r="BP537" s="75"/>
      <c r="BQ537" s="75"/>
      <c r="BR537" s="75"/>
      <c r="BS537" s="75"/>
      <c r="BT537" s="75"/>
      <c r="BU537" s="75"/>
      <c r="BV537" s="75"/>
      <c r="BW537" s="75"/>
      <c r="BX537" s="75"/>
      <c r="BY537" s="75"/>
      <c r="BZ537" s="75"/>
      <c r="CA537" s="75"/>
      <c r="CB537" s="75"/>
    </row>
    <row r="538" spans="1:80" ht="9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5"/>
      <c r="AJ538" s="75"/>
      <c r="AK538" s="75"/>
      <c r="AL538" s="75"/>
      <c r="AM538" s="75"/>
      <c r="AN538" s="75"/>
      <c r="AO538" s="75"/>
      <c r="AP538" s="75"/>
      <c r="AQ538" s="75"/>
      <c r="AR538" s="75"/>
      <c r="AS538" s="75"/>
      <c r="AT538" s="75"/>
      <c r="AU538" s="75"/>
      <c r="AV538" s="75"/>
      <c r="AW538" s="75"/>
      <c r="AX538" s="75"/>
      <c r="AY538" s="75"/>
      <c r="AZ538" s="75"/>
      <c r="BA538" s="75"/>
      <c r="BB538" s="75"/>
      <c r="BC538" s="75"/>
      <c r="BD538" s="75"/>
      <c r="BE538" s="75"/>
      <c r="BF538" s="75"/>
      <c r="BG538" s="75"/>
      <c r="BH538" s="75"/>
      <c r="BI538" s="75"/>
      <c r="BJ538" s="75"/>
      <c r="BK538" s="75"/>
      <c r="BL538" s="75"/>
      <c r="BM538" s="75"/>
      <c r="BN538" s="75"/>
      <c r="BO538" s="75"/>
      <c r="BP538" s="75"/>
      <c r="BQ538" s="75"/>
      <c r="BR538" s="75"/>
      <c r="BS538" s="75"/>
      <c r="BT538" s="75"/>
      <c r="BU538" s="75"/>
      <c r="BV538" s="75"/>
      <c r="BW538" s="75"/>
      <c r="BX538" s="75"/>
      <c r="BY538" s="75"/>
      <c r="BZ538" s="75"/>
      <c r="CA538" s="75"/>
      <c r="CB538" s="75"/>
    </row>
    <row r="539" spans="1:80" ht="9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  <c r="AS539" s="75"/>
      <c r="AT539" s="75"/>
      <c r="AU539" s="75"/>
      <c r="AV539" s="75"/>
      <c r="AW539" s="75"/>
      <c r="AX539" s="75"/>
      <c r="AY539" s="75"/>
      <c r="AZ539" s="75"/>
      <c r="BA539" s="75"/>
      <c r="BB539" s="75"/>
      <c r="BC539" s="75"/>
      <c r="BD539" s="75"/>
      <c r="BE539" s="75"/>
      <c r="BF539" s="75"/>
      <c r="BG539" s="75"/>
      <c r="BH539" s="75"/>
      <c r="BI539" s="75"/>
      <c r="BJ539" s="75"/>
      <c r="BK539" s="75"/>
      <c r="BL539" s="75"/>
      <c r="BM539" s="75"/>
      <c r="BN539" s="75"/>
      <c r="BO539" s="75"/>
      <c r="BP539" s="75"/>
      <c r="BQ539" s="75"/>
      <c r="BR539" s="75"/>
      <c r="BS539" s="75"/>
      <c r="BT539" s="75"/>
      <c r="BU539" s="75"/>
      <c r="BV539" s="75"/>
      <c r="BW539" s="75"/>
      <c r="BX539" s="75"/>
      <c r="BY539" s="75"/>
      <c r="BZ539" s="75"/>
      <c r="CA539" s="75"/>
      <c r="CB539" s="75"/>
    </row>
    <row r="540" spans="1:80" ht="9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  <c r="AS540" s="75"/>
      <c r="AT540" s="75"/>
      <c r="AU540" s="75"/>
      <c r="AV540" s="75"/>
      <c r="AW540" s="75"/>
      <c r="AX540" s="75"/>
      <c r="AY540" s="75"/>
      <c r="AZ540" s="75"/>
      <c r="BA540" s="75"/>
      <c r="BB540" s="75"/>
      <c r="BC540" s="75"/>
      <c r="BD540" s="75"/>
      <c r="BE540" s="75"/>
      <c r="BF540" s="75"/>
      <c r="BG540" s="75"/>
      <c r="BH540" s="75"/>
      <c r="BI540" s="75"/>
      <c r="BJ540" s="75"/>
      <c r="BK540" s="75"/>
      <c r="BL540" s="75"/>
      <c r="BM540" s="75"/>
      <c r="BN540" s="75"/>
      <c r="BO540" s="75"/>
      <c r="BP540" s="75"/>
      <c r="BQ540" s="75"/>
      <c r="BR540" s="75"/>
      <c r="BS540" s="75"/>
      <c r="BT540" s="75"/>
      <c r="BU540" s="75"/>
      <c r="BV540" s="75"/>
      <c r="BW540" s="75"/>
      <c r="BX540" s="75"/>
      <c r="BY540" s="75"/>
      <c r="BZ540" s="75"/>
      <c r="CA540" s="75"/>
      <c r="CB540" s="75"/>
    </row>
    <row r="541" spans="1:80" ht="9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  <c r="AV541" s="75"/>
      <c r="AW541" s="75"/>
      <c r="AX541" s="75"/>
      <c r="AY541" s="75"/>
      <c r="AZ541" s="75"/>
      <c r="BA541" s="75"/>
      <c r="BB541" s="75"/>
      <c r="BC541" s="75"/>
      <c r="BD541" s="75"/>
      <c r="BE541" s="75"/>
      <c r="BF541" s="75"/>
      <c r="BG541" s="75"/>
      <c r="BH541" s="75"/>
      <c r="BI541" s="75"/>
      <c r="BJ541" s="75"/>
      <c r="BK541" s="75"/>
      <c r="BL541" s="75"/>
      <c r="BM541" s="75"/>
      <c r="BN541" s="75"/>
      <c r="BO541" s="75"/>
      <c r="BP541" s="75"/>
      <c r="BQ541" s="75"/>
      <c r="BR541" s="75"/>
      <c r="BS541" s="75"/>
      <c r="BT541" s="75"/>
      <c r="BU541" s="75"/>
      <c r="BV541" s="75"/>
      <c r="BW541" s="75"/>
      <c r="BX541" s="75"/>
      <c r="BY541" s="75"/>
      <c r="BZ541" s="75"/>
      <c r="CA541" s="75"/>
      <c r="CB541" s="75"/>
    </row>
    <row r="542" spans="1:80" ht="9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75"/>
      <c r="AL542" s="75"/>
      <c r="AM542" s="75"/>
      <c r="AN542" s="75"/>
      <c r="AO542" s="75"/>
      <c r="AP542" s="75"/>
      <c r="AQ542" s="75"/>
      <c r="AR542" s="75"/>
      <c r="AS542" s="75"/>
      <c r="AT542" s="75"/>
      <c r="AU542" s="75"/>
      <c r="AV542" s="75"/>
      <c r="AW542" s="75"/>
      <c r="AX542" s="75"/>
      <c r="AY542" s="75"/>
      <c r="AZ542" s="75"/>
      <c r="BA542" s="75"/>
      <c r="BB542" s="75"/>
      <c r="BC542" s="75"/>
      <c r="BD542" s="75"/>
      <c r="BE542" s="75"/>
      <c r="BF542" s="75"/>
      <c r="BG542" s="75"/>
      <c r="BH542" s="75"/>
      <c r="BI542" s="75"/>
      <c r="BJ542" s="75"/>
      <c r="BK542" s="75"/>
      <c r="BL542" s="75"/>
      <c r="BM542" s="75"/>
      <c r="BN542" s="75"/>
      <c r="BO542" s="75"/>
      <c r="BP542" s="75"/>
      <c r="BQ542" s="75"/>
      <c r="BR542" s="75"/>
      <c r="BS542" s="75"/>
      <c r="BT542" s="75"/>
      <c r="BU542" s="75"/>
      <c r="BV542" s="75"/>
      <c r="BW542" s="75"/>
      <c r="BX542" s="75"/>
      <c r="BY542" s="75"/>
      <c r="BZ542" s="75"/>
      <c r="CA542" s="75"/>
      <c r="CB542" s="75"/>
    </row>
    <row r="543" spans="1:80" ht="9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/>
      <c r="AI543" s="75"/>
      <c r="AJ543" s="75"/>
      <c r="AK543" s="75"/>
      <c r="AL543" s="75"/>
      <c r="AM543" s="75"/>
      <c r="AN543" s="75"/>
      <c r="AO543" s="75"/>
      <c r="AP543" s="75"/>
      <c r="AQ543" s="75"/>
      <c r="AR543" s="75"/>
      <c r="AS543" s="75"/>
      <c r="AT543" s="75"/>
      <c r="AU543" s="75"/>
      <c r="AV543" s="75"/>
      <c r="AW543" s="75"/>
      <c r="AX543" s="75"/>
      <c r="AY543" s="75"/>
      <c r="AZ543" s="75"/>
      <c r="BA543" s="75"/>
      <c r="BB543" s="75"/>
      <c r="BC543" s="75"/>
      <c r="BD543" s="75"/>
      <c r="BE543" s="75"/>
      <c r="BF543" s="75"/>
      <c r="BG543" s="75"/>
      <c r="BH543" s="75"/>
      <c r="BI543" s="75"/>
      <c r="BJ543" s="75"/>
      <c r="BK543" s="75"/>
      <c r="BL543" s="75"/>
      <c r="BM543" s="75"/>
      <c r="BN543" s="75"/>
      <c r="BO543" s="75"/>
      <c r="BP543" s="75"/>
      <c r="BQ543" s="75"/>
      <c r="BR543" s="75"/>
      <c r="BS543" s="75"/>
      <c r="BT543" s="75"/>
      <c r="BU543" s="75"/>
      <c r="BV543" s="75"/>
      <c r="BW543" s="75"/>
      <c r="BX543" s="75"/>
      <c r="BY543" s="75"/>
      <c r="BZ543" s="75"/>
      <c r="CA543" s="75"/>
      <c r="CB543" s="75"/>
    </row>
    <row r="544" spans="1:80" ht="9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  <c r="AN544" s="75"/>
      <c r="AO544" s="75"/>
      <c r="AP544" s="75"/>
      <c r="AQ544" s="75"/>
      <c r="AR544" s="75"/>
      <c r="AS544" s="75"/>
      <c r="AT544" s="75"/>
      <c r="AU544" s="75"/>
      <c r="AV544" s="75"/>
      <c r="AW544" s="75"/>
      <c r="AX544" s="75"/>
      <c r="AY544" s="75"/>
      <c r="AZ544" s="75"/>
      <c r="BA544" s="75"/>
      <c r="BB544" s="75"/>
      <c r="BC544" s="75"/>
      <c r="BD544" s="75"/>
      <c r="BE544" s="75"/>
      <c r="BF544" s="75"/>
      <c r="BG544" s="75"/>
      <c r="BH544" s="75"/>
      <c r="BI544" s="75"/>
      <c r="BJ544" s="75"/>
      <c r="BK544" s="75"/>
      <c r="BL544" s="75"/>
      <c r="BM544" s="75"/>
      <c r="BN544" s="75"/>
      <c r="BO544" s="75"/>
      <c r="BP544" s="75"/>
      <c r="BQ544" s="75"/>
      <c r="BR544" s="75"/>
      <c r="BS544" s="75"/>
      <c r="BT544" s="75"/>
      <c r="BU544" s="75"/>
      <c r="BV544" s="75"/>
      <c r="BW544" s="75"/>
      <c r="BX544" s="75"/>
      <c r="BY544" s="75"/>
      <c r="BZ544" s="75"/>
      <c r="CA544" s="75"/>
      <c r="CB544" s="75"/>
    </row>
    <row r="545" spans="1:80" ht="9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  <c r="AL545" s="75"/>
      <c r="AM545" s="75"/>
      <c r="AN545" s="75"/>
      <c r="AO545" s="75"/>
      <c r="AP545" s="75"/>
      <c r="AQ545" s="75"/>
      <c r="AR545" s="75"/>
      <c r="AS545" s="75"/>
      <c r="AT545" s="75"/>
      <c r="AU545" s="75"/>
      <c r="AV545" s="75"/>
      <c r="AW545" s="75"/>
      <c r="AX545" s="75"/>
      <c r="AY545" s="75"/>
      <c r="AZ545" s="75"/>
      <c r="BA545" s="75"/>
      <c r="BB545" s="75"/>
      <c r="BC545" s="75"/>
      <c r="BD545" s="75"/>
      <c r="BE545" s="75"/>
      <c r="BF545" s="75"/>
      <c r="BG545" s="75"/>
      <c r="BH545" s="75"/>
      <c r="BI545" s="75"/>
      <c r="BJ545" s="75"/>
      <c r="BK545" s="75"/>
      <c r="BL545" s="75"/>
      <c r="BM545" s="75"/>
      <c r="BN545" s="75"/>
      <c r="BO545" s="75"/>
      <c r="BP545" s="75"/>
      <c r="BQ545" s="75"/>
      <c r="BR545" s="75"/>
      <c r="BS545" s="75"/>
      <c r="BT545" s="75"/>
      <c r="BU545" s="75"/>
      <c r="BV545" s="75"/>
      <c r="BW545" s="75"/>
      <c r="BX545" s="75"/>
      <c r="BY545" s="75"/>
      <c r="BZ545" s="75"/>
      <c r="CA545" s="75"/>
      <c r="CB545" s="75"/>
    </row>
    <row r="546" spans="1:80" ht="9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  <c r="AH546" s="75"/>
      <c r="AI546" s="75"/>
      <c r="AJ546" s="75"/>
      <c r="AK546" s="75"/>
      <c r="AL546" s="75"/>
      <c r="AM546" s="75"/>
      <c r="AN546" s="75"/>
      <c r="AO546" s="75"/>
      <c r="AP546" s="75"/>
      <c r="AQ546" s="75"/>
      <c r="AR546" s="75"/>
      <c r="AS546" s="75"/>
      <c r="AT546" s="75"/>
      <c r="AU546" s="75"/>
      <c r="AV546" s="75"/>
      <c r="AW546" s="75"/>
      <c r="AX546" s="75"/>
      <c r="AY546" s="75"/>
      <c r="AZ546" s="75"/>
      <c r="BA546" s="75"/>
      <c r="BB546" s="75"/>
      <c r="BC546" s="75"/>
      <c r="BD546" s="75"/>
      <c r="BE546" s="75"/>
      <c r="BF546" s="75"/>
      <c r="BG546" s="75"/>
      <c r="BH546" s="75"/>
      <c r="BI546" s="75"/>
      <c r="BJ546" s="75"/>
      <c r="BK546" s="75"/>
      <c r="BL546" s="75"/>
      <c r="BM546" s="75"/>
      <c r="BN546" s="75"/>
      <c r="BO546" s="75"/>
      <c r="BP546" s="75"/>
      <c r="BQ546" s="75"/>
      <c r="BR546" s="75"/>
      <c r="BS546" s="75"/>
      <c r="BT546" s="75"/>
      <c r="BU546" s="75"/>
      <c r="BV546" s="75"/>
      <c r="BW546" s="75"/>
      <c r="BX546" s="75"/>
      <c r="BY546" s="75"/>
      <c r="BZ546" s="75"/>
      <c r="CA546" s="75"/>
      <c r="CB546" s="75"/>
    </row>
    <row r="547" spans="1:80" ht="9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/>
      <c r="AS547" s="75"/>
      <c r="AT547" s="75"/>
      <c r="AU547" s="75"/>
      <c r="AV547" s="75"/>
      <c r="AW547" s="75"/>
      <c r="AX547" s="75"/>
      <c r="AY547" s="75"/>
      <c r="AZ547" s="75"/>
      <c r="BA547" s="75"/>
      <c r="BB547" s="75"/>
      <c r="BC547" s="75"/>
      <c r="BD547" s="75"/>
      <c r="BE547" s="75"/>
      <c r="BF547" s="75"/>
      <c r="BG547" s="75"/>
      <c r="BH547" s="75"/>
      <c r="BI547" s="75"/>
      <c r="BJ547" s="75"/>
      <c r="BK547" s="75"/>
      <c r="BL547" s="75"/>
      <c r="BM547" s="75"/>
      <c r="BN547" s="75"/>
      <c r="BO547" s="75"/>
      <c r="BP547" s="75"/>
      <c r="BQ547" s="75"/>
      <c r="BR547" s="75"/>
      <c r="BS547" s="75"/>
      <c r="BT547" s="75"/>
      <c r="BU547" s="75"/>
      <c r="BV547" s="75"/>
      <c r="BW547" s="75"/>
      <c r="BX547" s="75"/>
      <c r="BY547" s="75"/>
      <c r="BZ547" s="75"/>
      <c r="CA547" s="75"/>
      <c r="CB547" s="75"/>
    </row>
    <row r="548" spans="1:80" ht="9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  <c r="AS548" s="75"/>
      <c r="AT548" s="75"/>
      <c r="AU548" s="75"/>
      <c r="AV548" s="75"/>
      <c r="AW548" s="75"/>
      <c r="AX548" s="75"/>
      <c r="AY548" s="75"/>
      <c r="AZ548" s="75"/>
      <c r="BA548" s="75"/>
      <c r="BB548" s="75"/>
      <c r="BC548" s="75"/>
      <c r="BD548" s="75"/>
      <c r="BE548" s="75"/>
      <c r="BF548" s="75"/>
      <c r="BG548" s="75"/>
      <c r="BH548" s="75"/>
      <c r="BI548" s="75"/>
      <c r="BJ548" s="75"/>
      <c r="BK548" s="75"/>
      <c r="BL548" s="75"/>
      <c r="BM548" s="75"/>
      <c r="BN548" s="75"/>
      <c r="BO548" s="75"/>
      <c r="BP548" s="75"/>
      <c r="BQ548" s="75"/>
      <c r="BR548" s="75"/>
      <c r="BS548" s="75"/>
      <c r="BT548" s="75"/>
      <c r="BU548" s="75"/>
      <c r="BV548" s="75"/>
      <c r="BW548" s="75"/>
      <c r="BX548" s="75"/>
      <c r="BY548" s="75"/>
      <c r="BZ548" s="75"/>
      <c r="CA548" s="75"/>
      <c r="CB548" s="75"/>
    </row>
    <row r="549" spans="1:80" ht="9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  <c r="AE549" s="75"/>
      <c r="AF549" s="75"/>
      <c r="AG549" s="75"/>
      <c r="AH549" s="75"/>
      <c r="AI549" s="75"/>
      <c r="AJ549" s="75"/>
      <c r="AK549" s="75"/>
      <c r="AL549" s="75"/>
      <c r="AM549" s="75"/>
      <c r="AN549" s="75"/>
      <c r="AO549" s="75"/>
      <c r="AP549" s="75"/>
      <c r="AQ549" s="75"/>
      <c r="AR549" s="75"/>
      <c r="AS549" s="75"/>
      <c r="AT549" s="75"/>
      <c r="AU549" s="75"/>
      <c r="AV549" s="75"/>
      <c r="AW549" s="75"/>
      <c r="AX549" s="75"/>
      <c r="AY549" s="75"/>
      <c r="AZ549" s="75"/>
      <c r="BA549" s="75"/>
      <c r="BB549" s="75"/>
      <c r="BC549" s="75"/>
      <c r="BD549" s="75"/>
      <c r="BE549" s="75"/>
      <c r="BF549" s="75"/>
      <c r="BG549" s="75"/>
      <c r="BH549" s="75"/>
      <c r="BI549" s="75"/>
      <c r="BJ549" s="75"/>
      <c r="BK549" s="75"/>
      <c r="BL549" s="75"/>
      <c r="BM549" s="75"/>
      <c r="BN549" s="75"/>
      <c r="BO549" s="75"/>
      <c r="BP549" s="75"/>
      <c r="BQ549" s="75"/>
      <c r="BR549" s="75"/>
      <c r="BS549" s="75"/>
      <c r="BT549" s="75"/>
      <c r="BU549" s="75"/>
      <c r="BV549" s="75"/>
      <c r="BW549" s="75"/>
      <c r="BX549" s="75"/>
      <c r="BY549" s="75"/>
      <c r="BZ549" s="75"/>
      <c r="CA549" s="75"/>
      <c r="CB549" s="75"/>
    </row>
    <row r="550" spans="1:80" ht="9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  <c r="AE550" s="75"/>
      <c r="AF550" s="75"/>
      <c r="AG550" s="75"/>
      <c r="AH550" s="75"/>
      <c r="AI550" s="75"/>
      <c r="AJ550" s="75"/>
      <c r="AK550" s="75"/>
      <c r="AL550" s="75"/>
      <c r="AM550" s="75"/>
      <c r="AN550" s="75"/>
      <c r="AO550" s="75"/>
      <c r="AP550" s="75"/>
      <c r="AQ550" s="75"/>
      <c r="AR550" s="75"/>
      <c r="AS550" s="75"/>
      <c r="AT550" s="75"/>
      <c r="AU550" s="75"/>
      <c r="AV550" s="75"/>
      <c r="AW550" s="75"/>
      <c r="AX550" s="75"/>
      <c r="AY550" s="75"/>
      <c r="AZ550" s="75"/>
      <c r="BA550" s="75"/>
      <c r="BB550" s="75"/>
      <c r="BC550" s="75"/>
      <c r="BD550" s="75"/>
      <c r="BE550" s="75"/>
      <c r="BF550" s="75"/>
      <c r="BG550" s="75"/>
      <c r="BH550" s="75"/>
      <c r="BI550" s="75"/>
      <c r="BJ550" s="75"/>
      <c r="BK550" s="75"/>
      <c r="BL550" s="75"/>
      <c r="BM550" s="75"/>
      <c r="BN550" s="75"/>
      <c r="BO550" s="75"/>
      <c r="BP550" s="75"/>
      <c r="BQ550" s="75"/>
      <c r="BR550" s="75"/>
      <c r="BS550" s="75"/>
      <c r="BT550" s="75"/>
      <c r="BU550" s="75"/>
      <c r="BV550" s="75"/>
      <c r="BW550" s="75"/>
      <c r="BX550" s="75"/>
      <c r="BY550" s="75"/>
      <c r="BZ550" s="75"/>
      <c r="CA550" s="75"/>
      <c r="CB550" s="75"/>
    </row>
    <row r="551" spans="1:80" ht="9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/>
      <c r="AM551" s="75"/>
      <c r="AN551" s="75"/>
      <c r="AO551" s="75"/>
      <c r="AP551" s="75"/>
      <c r="AQ551" s="75"/>
      <c r="AR551" s="75"/>
      <c r="AS551" s="75"/>
      <c r="AT551" s="75"/>
      <c r="AU551" s="75"/>
      <c r="AV551" s="75"/>
      <c r="AW551" s="75"/>
      <c r="AX551" s="75"/>
      <c r="AY551" s="75"/>
      <c r="AZ551" s="75"/>
      <c r="BA551" s="75"/>
      <c r="BB551" s="75"/>
      <c r="BC551" s="75"/>
      <c r="BD551" s="75"/>
      <c r="BE551" s="75"/>
      <c r="BF551" s="75"/>
      <c r="BG551" s="75"/>
      <c r="BH551" s="75"/>
      <c r="BI551" s="75"/>
      <c r="BJ551" s="75"/>
      <c r="BK551" s="75"/>
      <c r="BL551" s="75"/>
      <c r="BM551" s="75"/>
      <c r="BN551" s="75"/>
      <c r="BO551" s="75"/>
      <c r="BP551" s="75"/>
      <c r="BQ551" s="75"/>
      <c r="BR551" s="75"/>
      <c r="BS551" s="75"/>
      <c r="BT551" s="75"/>
      <c r="BU551" s="75"/>
      <c r="BV551" s="75"/>
      <c r="BW551" s="75"/>
      <c r="BX551" s="75"/>
      <c r="BY551" s="75"/>
      <c r="BZ551" s="75"/>
      <c r="CA551" s="75"/>
      <c r="CB551" s="75"/>
    </row>
    <row r="552" spans="1:80" ht="9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  <c r="AS552" s="75"/>
      <c r="AT552" s="75"/>
      <c r="AU552" s="75"/>
      <c r="AV552" s="75"/>
      <c r="AW552" s="75"/>
      <c r="AX552" s="75"/>
      <c r="AY552" s="75"/>
      <c r="AZ552" s="75"/>
      <c r="BA552" s="75"/>
      <c r="BB552" s="75"/>
      <c r="BC552" s="75"/>
      <c r="BD552" s="75"/>
      <c r="BE552" s="75"/>
      <c r="BF552" s="75"/>
      <c r="BG552" s="75"/>
      <c r="BH552" s="75"/>
      <c r="BI552" s="75"/>
      <c r="BJ552" s="75"/>
      <c r="BK552" s="75"/>
      <c r="BL552" s="75"/>
      <c r="BM552" s="75"/>
      <c r="BN552" s="75"/>
      <c r="BO552" s="75"/>
      <c r="BP552" s="75"/>
      <c r="BQ552" s="75"/>
      <c r="BR552" s="75"/>
      <c r="BS552" s="75"/>
      <c r="BT552" s="75"/>
      <c r="BU552" s="75"/>
      <c r="BV552" s="75"/>
      <c r="BW552" s="75"/>
      <c r="BX552" s="75"/>
      <c r="BY552" s="75"/>
      <c r="BZ552" s="75"/>
      <c r="CA552" s="75"/>
      <c r="CB552" s="75"/>
    </row>
    <row r="553" spans="1:80" ht="9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/>
      <c r="AI553" s="75"/>
      <c r="AJ553" s="75"/>
      <c r="AK553" s="75"/>
      <c r="AL553" s="75"/>
      <c r="AM553" s="75"/>
      <c r="AN553" s="75"/>
      <c r="AO553" s="75"/>
      <c r="AP553" s="75"/>
      <c r="AQ553" s="75"/>
      <c r="AR553" s="75"/>
      <c r="AS553" s="75"/>
      <c r="AT553" s="75"/>
      <c r="AU553" s="75"/>
      <c r="AV553" s="75"/>
      <c r="AW553" s="75"/>
      <c r="AX553" s="75"/>
      <c r="AY553" s="75"/>
      <c r="AZ553" s="75"/>
      <c r="BA553" s="75"/>
      <c r="BB553" s="75"/>
      <c r="BC553" s="75"/>
      <c r="BD553" s="75"/>
      <c r="BE553" s="75"/>
      <c r="BF553" s="75"/>
      <c r="BG553" s="75"/>
      <c r="BH553" s="75"/>
      <c r="BI553" s="75"/>
      <c r="BJ553" s="75"/>
      <c r="BK553" s="75"/>
      <c r="BL553" s="75"/>
      <c r="BM553" s="75"/>
      <c r="BN553" s="75"/>
      <c r="BO553" s="75"/>
      <c r="BP553" s="75"/>
      <c r="BQ553" s="75"/>
      <c r="BR553" s="75"/>
      <c r="BS553" s="75"/>
      <c r="BT553" s="75"/>
      <c r="BU553" s="75"/>
      <c r="BV553" s="75"/>
      <c r="BW553" s="75"/>
      <c r="BX553" s="75"/>
      <c r="BY553" s="75"/>
      <c r="BZ553" s="75"/>
      <c r="CA553" s="75"/>
      <c r="CB553" s="75"/>
    </row>
    <row r="554" spans="1:80" ht="9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  <c r="AG554" s="75"/>
      <c r="AH554" s="75"/>
      <c r="AI554" s="75"/>
      <c r="AJ554" s="75"/>
      <c r="AK554" s="75"/>
      <c r="AL554" s="75"/>
      <c r="AM554" s="75"/>
      <c r="AN554" s="75"/>
      <c r="AO554" s="75"/>
      <c r="AP554" s="75"/>
      <c r="AQ554" s="75"/>
      <c r="AR554" s="75"/>
      <c r="AS554" s="75"/>
      <c r="AT554" s="75"/>
      <c r="AU554" s="75"/>
      <c r="AV554" s="75"/>
      <c r="AW554" s="75"/>
      <c r="AX554" s="75"/>
      <c r="AY554" s="75"/>
      <c r="AZ554" s="75"/>
      <c r="BA554" s="75"/>
      <c r="BB554" s="75"/>
      <c r="BC554" s="75"/>
      <c r="BD554" s="75"/>
      <c r="BE554" s="75"/>
      <c r="BF554" s="75"/>
      <c r="BG554" s="75"/>
      <c r="BH554" s="75"/>
      <c r="BI554" s="75"/>
      <c r="BJ554" s="75"/>
      <c r="BK554" s="75"/>
      <c r="BL554" s="75"/>
      <c r="BM554" s="75"/>
      <c r="BN554" s="75"/>
      <c r="BO554" s="75"/>
      <c r="BP554" s="75"/>
      <c r="BQ554" s="75"/>
      <c r="BR554" s="75"/>
      <c r="BS554" s="75"/>
      <c r="BT554" s="75"/>
      <c r="BU554" s="75"/>
      <c r="BV554" s="75"/>
      <c r="BW554" s="75"/>
      <c r="BX554" s="75"/>
      <c r="BY554" s="75"/>
      <c r="BZ554" s="75"/>
      <c r="CA554" s="75"/>
      <c r="CB554" s="75"/>
    </row>
    <row r="555" spans="1:80" ht="9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  <c r="AE555" s="75"/>
      <c r="AF555" s="75"/>
      <c r="AG555" s="75"/>
      <c r="AH555" s="75"/>
      <c r="AI555" s="75"/>
      <c r="AJ555" s="75"/>
      <c r="AK555" s="75"/>
      <c r="AL555" s="75"/>
      <c r="AM555" s="75"/>
      <c r="AN555" s="75"/>
      <c r="AO555" s="75"/>
      <c r="AP555" s="75"/>
      <c r="AQ555" s="75"/>
      <c r="AR555" s="75"/>
      <c r="AS555" s="75"/>
      <c r="AT555" s="75"/>
      <c r="AU555" s="75"/>
      <c r="AV555" s="75"/>
      <c r="AW555" s="75"/>
      <c r="AX555" s="75"/>
      <c r="AY555" s="75"/>
      <c r="AZ555" s="75"/>
      <c r="BA555" s="75"/>
      <c r="BB555" s="75"/>
      <c r="BC555" s="75"/>
      <c r="BD555" s="75"/>
      <c r="BE555" s="75"/>
      <c r="BF555" s="75"/>
      <c r="BG555" s="75"/>
      <c r="BH555" s="75"/>
      <c r="BI555" s="75"/>
      <c r="BJ555" s="75"/>
      <c r="BK555" s="75"/>
      <c r="BL555" s="75"/>
      <c r="BM555" s="75"/>
      <c r="BN555" s="75"/>
      <c r="BO555" s="75"/>
      <c r="BP555" s="75"/>
      <c r="BQ555" s="75"/>
      <c r="BR555" s="75"/>
      <c r="BS555" s="75"/>
      <c r="BT555" s="75"/>
      <c r="BU555" s="75"/>
      <c r="BV555" s="75"/>
      <c r="BW555" s="75"/>
      <c r="BX555" s="75"/>
      <c r="BY555" s="75"/>
      <c r="BZ555" s="75"/>
      <c r="CA555" s="75"/>
      <c r="CB555" s="75"/>
    </row>
    <row r="556" spans="1:80" ht="9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  <c r="AL556" s="75"/>
      <c r="AM556" s="75"/>
      <c r="AN556" s="75"/>
      <c r="AO556" s="75"/>
      <c r="AP556" s="75"/>
      <c r="AQ556" s="75"/>
      <c r="AR556" s="75"/>
      <c r="AS556" s="75"/>
      <c r="AT556" s="75"/>
      <c r="AU556" s="75"/>
      <c r="AV556" s="75"/>
      <c r="AW556" s="75"/>
      <c r="AX556" s="75"/>
      <c r="AY556" s="75"/>
      <c r="AZ556" s="75"/>
      <c r="BA556" s="75"/>
      <c r="BB556" s="75"/>
      <c r="BC556" s="75"/>
      <c r="BD556" s="75"/>
      <c r="BE556" s="75"/>
      <c r="BF556" s="75"/>
      <c r="BG556" s="75"/>
      <c r="BH556" s="75"/>
      <c r="BI556" s="75"/>
      <c r="BJ556" s="75"/>
      <c r="BK556" s="75"/>
      <c r="BL556" s="75"/>
      <c r="BM556" s="75"/>
      <c r="BN556" s="75"/>
      <c r="BO556" s="75"/>
      <c r="BP556" s="75"/>
      <c r="BQ556" s="75"/>
      <c r="BR556" s="75"/>
      <c r="BS556" s="75"/>
      <c r="BT556" s="75"/>
      <c r="BU556" s="75"/>
      <c r="BV556" s="75"/>
      <c r="BW556" s="75"/>
      <c r="BX556" s="75"/>
      <c r="BY556" s="75"/>
      <c r="BZ556" s="75"/>
      <c r="CA556" s="75"/>
      <c r="CB556" s="75"/>
    </row>
    <row r="557" spans="1:80" ht="9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  <c r="AE557" s="75"/>
      <c r="AF557" s="75"/>
      <c r="AG557" s="75"/>
      <c r="AH557" s="75"/>
      <c r="AI557" s="75"/>
      <c r="AJ557" s="75"/>
      <c r="AK557" s="75"/>
      <c r="AL557" s="75"/>
      <c r="AM557" s="75"/>
      <c r="AN557" s="75"/>
      <c r="AO557" s="75"/>
      <c r="AP557" s="75"/>
      <c r="AQ557" s="75"/>
      <c r="AR557" s="75"/>
      <c r="AS557" s="75"/>
      <c r="AT557" s="75"/>
      <c r="AU557" s="75"/>
      <c r="AV557" s="75"/>
      <c r="AW557" s="75"/>
      <c r="AX557" s="75"/>
      <c r="AY557" s="75"/>
      <c r="AZ557" s="75"/>
      <c r="BA557" s="75"/>
      <c r="BB557" s="75"/>
      <c r="BC557" s="75"/>
      <c r="BD557" s="75"/>
      <c r="BE557" s="75"/>
      <c r="BF557" s="75"/>
      <c r="BG557" s="75"/>
      <c r="BH557" s="75"/>
      <c r="BI557" s="75"/>
      <c r="BJ557" s="75"/>
      <c r="BK557" s="75"/>
      <c r="BL557" s="75"/>
      <c r="BM557" s="75"/>
      <c r="BN557" s="75"/>
      <c r="BO557" s="75"/>
      <c r="BP557" s="75"/>
      <c r="BQ557" s="75"/>
      <c r="BR557" s="75"/>
      <c r="BS557" s="75"/>
      <c r="BT557" s="75"/>
      <c r="BU557" s="75"/>
      <c r="BV557" s="75"/>
      <c r="BW557" s="75"/>
      <c r="BX557" s="75"/>
      <c r="BY557" s="75"/>
      <c r="BZ557" s="75"/>
      <c r="CA557" s="75"/>
      <c r="CB557" s="75"/>
    </row>
    <row r="558" spans="1:80" ht="9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5"/>
      <c r="AJ558" s="75"/>
      <c r="AK558" s="75"/>
      <c r="AL558" s="75"/>
      <c r="AM558" s="75"/>
      <c r="AN558" s="75"/>
      <c r="AO558" s="75"/>
      <c r="AP558" s="75"/>
      <c r="AQ558" s="75"/>
      <c r="AR558" s="75"/>
      <c r="AS558" s="75"/>
      <c r="AT558" s="75"/>
      <c r="AU558" s="75"/>
      <c r="AV558" s="75"/>
      <c r="AW558" s="75"/>
      <c r="AX558" s="75"/>
      <c r="AY558" s="75"/>
      <c r="AZ558" s="75"/>
      <c r="BA558" s="75"/>
      <c r="BB558" s="75"/>
      <c r="BC558" s="75"/>
      <c r="BD558" s="75"/>
      <c r="BE558" s="75"/>
      <c r="BF558" s="75"/>
      <c r="BG558" s="75"/>
      <c r="BH558" s="75"/>
      <c r="BI558" s="75"/>
      <c r="BJ558" s="75"/>
      <c r="BK558" s="75"/>
      <c r="BL558" s="75"/>
      <c r="BM558" s="75"/>
      <c r="BN558" s="75"/>
      <c r="BO558" s="75"/>
      <c r="BP558" s="75"/>
      <c r="BQ558" s="75"/>
      <c r="BR558" s="75"/>
      <c r="BS558" s="75"/>
      <c r="BT558" s="75"/>
      <c r="BU558" s="75"/>
      <c r="BV558" s="75"/>
      <c r="BW558" s="75"/>
      <c r="BX558" s="75"/>
      <c r="BY558" s="75"/>
      <c r="BZ558" s="75"/>
      <c r="CA558" s="75"/>
      <c r="CB558" s="75"/>
    </row>
    <row r="559" spans="1:80" ht="9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  <c r="AH559" s="75"/>
      <c r="AI559" s="75"/>
      <c r="AJ559" s="75"/>
      <c r="AK559" s="75"/>
      <c r="AL559" s="75"/>
      <c r="AM559" s="75"/>
      <c r="AN559" s="75"/>
      <c r="AO559" s="75"/>
      <c r="AP559" s="75"/>
      <c r="AQ559" s="75"/>
      <c r="AR559" s="75"/>
      <c r="AS559" s="75"/>
      <c r="AT559" s="75"/>
      <c r="AU559" s="75"/>
      <c r="AV559" s="75"/>
      <c r="AW559" s="75"/>
      <c r="AX559" s="75"/>
      <c r="AY559" s="75"/>
      <c r="AZ559" s="75"/>
      <c r="BA559" s="75"/>
      <c r="BB559" s="75"/>
      <c r="BC559" s="75"/>
      <c r="BD559" s="75"/>
      <c r="BE559" s="75"/>
      <c r="BF559" s="75"/>
      <c r="BG559" s="75"/>
      <c r="BH559" s="75"/>
      <c r="BI559" s="75"/>
      <c r="BJ559" s="75"/>
      <c r="BK559" s="75"/>
      <c r="BL559" s="75"/>
      <c r="BM559" s="75"/>
      <c r="BN559" s="75"/>
      <c r="BO559" s="75"/>
      <c r="BP559" s="75"/>
      <c r="BQ559" s="75"/>
      <c r="BR559" s="75"/>
      <c r="BS559" s="75"/>
      <c r="BT559" s="75"/>
      <c r="BU559" s="75"/>
      <c r="BV559" s="75"/>
      <c r="BW559" s="75"/>
      <c r="BX559" s="75"/>
      <c r="BY559" s="75"/>
      <c r="BZ559" s="75"/>
      <c r="CA559" s="75"/>
      <c r="CB559" s="75"/>
    </row>
    <row r="560" spans="1:80" ht="9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  <c r="AE560" s="75"/>
      <c r="AF560" s="75"/>
      <c r="AG560" s="75"/>
      <c r="AH560" s="75"/>
      <c r="AI560" s="75"/>
      <c r="AJ560" s="75"/>
      <c r="AK560" s="75"/>
      <c r="AL560" s="75"/>
      <c r="AM560" s="75"/>
      <c r="AN560" s="75"/>
      <c r="AO560" s="75"/>
      <c r="AP560" s="75"/>
      <c r="AQ560" s="75"/>
      <c r="AR560" s="75"/>
      <c r="AS560" s="75"/>
      <c r="AT560" s="75"/>
      <c r="AU560" s="75"/>
      <c r="AV560" s="75"/>
      <c r="AW560" s="75"/>
      <c r="AX560" s="75"/>
      <c r="AY560" s="75"/>
      <c r="AZ560" s="75"/>
      <c r="BA560" s="75"/>
      <c r="BB560" s="75"/>
      <c r="BC560" s="75"/>
      <c r="BD560" s="75"/>
      <c r="BE560" s="75"/>
      <c r="BF560" s="75"/>
      <c r="BG560" s="75"/>
      <c r="BH560" s="75"/>
      <c r="BI560" s="75"/>
      <c r="BJ560" s="75"/>
      <c r="BK560" s="75"/>
      <c r="BL560" s="75"/>
      <c r="BM560" s="75"/>
      <c r="BN560" s="75"/>
      <c r="BO560" s="75"/>
      <c r="BP560" s="75"/>
      <c r="BQ560" s="75"/>
      <c r="BR560" s="75"/>
      <c r="BS560" s="75"/>
      <c r="BT560" s="75"/>
      <c r="BU560" s="75"/>
      <c r="BV560" s="75"/>
      <c r="BW560" s="75"/>
      <c r="BX560" s="75"/>
      <c r="BY560" s="75"/>
      <c r="BZ560" s="75"/>
      <c r="CA560" s="75"/>
      <c r="CB560" s="75"/>
    </row>
    <row r="561" spans="1:80" ht="9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/>
      <c r="AK561" s="75"/>
      <c r="AL561" s="75"/>
      <c r="AM561" s="75"/>
      <c r="AN561" s="75"/>
      <c r="AO561" s="75"/>
      <c r="AP561" s="75"/>
      <c r="AQ561" s="75"/>
      <c r="AR561" s="75"/>
      <c r="AS561" s="75"/>
      <c r="AT561" s="75"/>
      <c r="AU561" s="75"/>
      <c r="AV561" s="75"/>
      <c r="AW561" s="75"/>
      <c r="AX561" s="75"/>
      <c r="AY561" s="75"/>
      <c r="AZ561" s="75"/>
      <c r="BA561" s="75"/>
      <c r="BB561" s="75"/>
      <c r="BC561" s="75"/>
      <c r="BD561" s="75"/>
      <c r="BE561" s="75"/>
      <c r="BF561" s="75"/>
      <c r="BG561" s="75"/>
      <c r="BH561" s="75"/>
      <c r="BI561" s="75"/>
      <c r="BJ561" s="75"/>
      <c r="BK561" s="75"/>
      <c r="BL561" s="75"/>
      <c r="BM561" s="75"/>
      <c r="BN561" s="75"/>
      <c r="BO561" s="75"/>
      <c r="BP561" s="75"/>
      <c r="BQ561" s="75"/>
      <c r="BR561" s="75"/>
      <c r="BS561" s="75"/>
      <c r="BT561" s="75"/>
      <c r="BU561" s="75"/>
      <c r="BV561" s="75"/>
      <c r="BW561" s="75"/>
      <c r="BX561" s="75"/>
      <c r="BY561" s="75"/>
      <c r="BZ561" s="75"/>
      <c r="CA561" s="75"/>
      <c r="CB561" s="75"/>
    </row>
    <row r="562" spans="1:80" ht="9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  <c r="AS562" s="75"/>
      <c r="AT562" s="75"/>
      <c r="AU562" s="75"/>
      <c r="AV562" s="75"/>
      <c r="AW562" s="75"/>
      <c r="AX562" s="75"/>
      <c r="AY562" s="75"/>
      <c r="AZ562" s="75"/>
      <c r="BA562" s="75"/>
      <c r="BB562" s="75"/>
      <c r="BC562" s="75"/>
      <c r="BD562" s="75"/>
      <c r="BE562" s="75"/>
      <c r="BF562" s="75"/>
      <c r="BG562" s="75"/>
      <c r="BH562" s="75"/>
      <c r="BI562" s="75"/>
      <c r="BJ562" s="75"/>
      <c r="BK562" s="75"/>
      <c r="BL562" s="75"/>
      <c r="BM562" s="75"/>
      <c r="BN562" s="75"/>
      <c r="BO562" s="75"/>
      <c r="BP562" s="75"/>
      <c r="BQ562" s="75"/>
      <c r="BR562" s="75"/>
      <c r="BS562" s="75"/>
      <c r="BT562" s="75"/>
      <c r="BU562" s="75"/>
      <c r="BV562" s="75"/>
      <c r="BW562" s="75"/>
      <c r="BX562" s="75"/>
      <c r="BY562" s="75"/>
      <c r="BZ562" s="75"/>
      <c r="CA562" s="75"/>
      <c r="CB562" s="75"/>
    </row>
    <row r="563" spans="1:80" ht="9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  <c r="AS563" s="75"/>
      <c r="AT563" s="75"/>
      <c r="AU563" s="75"/>
      <c r="AV563" s="75"/>
      <c r="AW563" s="75"/>
      <c r="AX563" s="75"/>
      <c r="AY563" s="75"/>
      <c r="AZ563" s="75"/>
      <c r="BA563" s="75"/>
      <c r="BB563" s="75"/>
      <c r="BC563" s="75"/>
      <c r="BD563" s="75"/>
      <c r="BE563" s="75"/>
      <c r="BF563" s="75"/>
      <c r="BG563" s="75"/>
      <c r="BH563" s="75"/>
      <c r="BI563" s="75"/>
      <c r="BJ563" s="75"/>
      <c r="BK563" s="75"/>
      <c r="BL563" s="75"/>
      <c r="BM563" s="75"/>
      <c r="BN563" s="75"/>
      <c r="BO563" s="75"/>
      <c r="BP563" s="75"/>
      <c r="BQ563" s="75"/>
      <c r="BR563" s="75"/>
      <c r="BS563" s="75"/>
      <c r="BT563" s="75"/>
      <c r="BU563" s="75"/>
      <c r="BV563" s="75"/>
      <c r="BW563" s="75"/>
      <c r="BX563" s="75"/>
      <c r="BY563" s="75"/>
      <c r="BZ563" s="75"/>
      <c r="CA563" s="75"/>
      <c r="CB563" s="75"/>
    </row>
    <row r="564" spans="1:80" ht="9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/>
      <c r="AJ564" s="75"/>
      <c r="AK564" s="75"/>
      <c r="AL564" s="75"/>
      <c r="AM564" s="75"/>
      <c r="AN564" s="75"/>
      <c r="AO564" s="75"/>
      <c r="AP564" s="75"/>
      <c r="AQ564" s="75"/>
      <c r="AR564" s="75"/>
      <c r="AS564" s="75"/>
      <c r="AT564" s="75"/>
      <c r="AU564" s="75"/>
      <c r="AV564" s="75"/>
      <c r="AW564" s="75"/>
      <c r="AX564" s="75"/>
      <c r="AY564" s="75"/>
      <c r="AZ564" s="75"/>
      <c r="BA564" s="75"/>
      <c r="BB564" s="75"/>
      <c r="BC564" s="75"/>
      <c r="BD564" s="75"/>
      <c r="BE564" s="75"/>
      <c r="BF564" s="75"/>
      <c r="BG564" s="75"/>
      <c r="BH564" s="75"/>
      <c r="BI564" s="75"/>
      <c r="BJ564" s="75"/>
      <c r="BK564" s="75"/>
      <c r="BL564" s="75"/>
      <c r="BM564" s="75"/>
      <c r="BN564" s="75"/>
      <c r="BO564" s="75"/>
      <c r="BP564" s="75"/>
      <c r="BQ564" s="75"/>
      <c r="BR564" s="75"/>
      <c r="BS564" s="75"/>
      <c r="BT564" s="75"/>
      <c r="BU564" s="75"/>
      <c r="BV564" s="75"/>
      <c r="BW564" s="75"/>
      <c r="BX564" s="75"/>
      <c r="BY564" s="75"/>
      <c r="BZ564" s="75"/>
      <c r="CA564" s="75"/>
      <c r="CB564" s="75"/>
    </row>
    <row r="565" spans="1:80" ht="9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75"/>
      <c r="AK565" s="75"/>
      <c r="AL565" s="75"/>
      <c r="AM565" s="75"/>
      <c r="AN565" s="75"/>
      <c r="AO565" s="75"/>
      <c r="AP565" s="75"/>
      <c r="AQ565" s="75"/>
      <c r="AR565" s="75"/>
      <c r="AS565" s="75"/>
      <c r="AT565" s="75"/>
      <c r="AU565" s="75"/>
      <c r="AV565" s="75"/>
      <c r="AW565" s="75"/>
      <c r="AX565" s="75"/>
      <c r="AY565" s="75"/>
      <c r="AZ565" s="75"/>
      <c r="BA565" s="75"/>
      <c r="BB565" s="75"/>
      <c r="BC565" s="75"/>
      <c r="BD565" s="75"/>
      <c r="BE565" s="75"/>
      <c r="BF565" s="75"/>
      <c r="BG565" s="75"/>
      <c r="BH565" s="75"/>
      <c r="BI565" s="75"/>
      <c r="BJ565" s="75"/>
      <c r="BK565" s="75"/>
      <c r="BL565" s="75"/>
      <c r="BM565" s="75"/>
      <c r="BN565" s="75"/>
      <c r="BO565" s="75"/>
      <c r="BP565" s="75"/>
      <c r="BQ565" s="75"/>
      <c r="BR565" s="75"/>
      <c r="BS565" s="75"/>
      <c r="BT565" s="75"/>
      <c r="BU565" s="75"/>
      <c r="BV565" s="75"/>
      <c r="BW565" s="75"/>
      <c r="BX565" s="75"/>
      <c r="BY565" s="75"/>
      <c r="BZ565" s="75"/>
      <c r="CA565" s="75"/>
      <c r="CB565" s="75"/>
    </row>
    <row r="566" spans="1:80" ht="9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  <c r="AS566" s="75"/>
      <c r="AT566" s="75"/>
      <c r="AU566" s="75"/>
      <c r="AV566" s="75"/>
      <c r="AW566" s="75"/>
      <c r="AX566" s="75"/>
      <c r="AY566" s="75"/>
      <c r="AZ566" s="75"/>
      <c r="BA566" s="75"/>
      <c r="BB566" s="75"/>
      <c r="BC566" s="75"/>
      <c r="BD566" s="75"/>
      <c r="BE566" s="75"/>
      <c r="BF566" s="75"/>
      <c r="BG566" s="75"/>
      <c r="BH566" s="75"/>
      <c r="BI566" s="75"/>
      <c r="BJ566" s="75"/>
      <c r="BK566" s="75"/>
      <c r="BL566" s="75"/>
      <c r="BM566" s="75"/>
      <c r="BN566" s="75"/>
      <c r="BO566" s="75"/>
      <c r="BP566" s="75"/>
      <c r="BQ566" s="75"/>
      <c r="BR566" s="75"/>
      <c r="BS566" s="75"/>
      <c r="BT566" s="75"/>
      <c r="BU566" s="75"/>
      <c r="BV566" s="75"/>
      <c r="BW566" s="75"/>
      <c r="BX566" s="75"/>
      <c r="BY566" s="75"/>
      <c r="BZ566" s="75"/>
      <c r="CA566" s="75"/>
      <c r="CB566" s="75"/>
    </row>
    <row r="567" spans="1:80" ht="9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  <c r="AS567" s="75"/>
      <c r="AT567" s="75"/>
      <c r="AU567" s="75"/>
      <c r="AV567" s="75"/>
      <c r="AW567" s="75"/>
      <c r="AX567" s="75"/>
      <c r="AY567" s="75"/>
      <c r="AZ567" s="75"/>
      <c r="BA567" s="75"/>
      <c r="BB567" s="75"/>
      <c r="BC567" s="75"/>
      <c r="BD567" s="75"/>
      <c r="BE567" s="75"/>
      <c r="BF567" s="75"/>
      <c r="BG567" s="75"/>
      <c r="BH567" s="75"/>
      <c r="BI567" s="75"/>
      <c r="BJ567" s="75"/>
      <c r="BK567" s="75"/>
      <c r="BL567" s="75"/>
      <c r="BM567" s="75"/>
      <c r="BN567" s="75"/>
      <c r="BO567" s="75"/>
      <c r="BP567" s="75"/>
      <c r="BQ567" s="75"/>
      <c r="BR567" s="75"/>
      <c r="BS567" s="75"/>
      <c r="BT567" s="75"/>
      <c r="BU567" s="75"/>
      <c r="BV567" s="75"/>
      <c r="BW567" s="75"/>
      <c r="BX567" s="75"/>
      <c r="BY567" s="75"/>
      <c r="BZ567" s="75"/>
      <c r="CA567" s="75"/>
      <c r="CB567" s="75"/>
    </row>
    <row r="568" spans="1:80" ht="9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/>
      <c r="AN568" s="75"/>
      <c r="AO568" s="75"/>
      <c r="AP568" s="75"/>
      <c r="AQ568" s="75"/>
      <c r="AR568" s="75"/>
      <c r="AS568" s="75"/>
      <c r="AT568" s="75"/>
      <c r="AU568" s="75"/>
      <c r="AV568" s="75"/>
      <c r="AW568" s="75"/>
      <c r="AX568" s="75"/>
      <c r="AY568" s="75"/>
      <c r="AZ568" s="75"/>
      <c r="BA568" s="75"/>
      <c r="BB568" s="75"/>
      <c r="BC568" s="75"/>
      <c r="BD568" s="75"/>
      <c r="BE568" s="75"/>
      <c r="BF568" s="75"/>
      <c r="BG568" s="75"/>
      <c r="BH568" s="75"/>
      <c r="BI568" s="75"/>
      <c r="BJ568" s="75"/>
      <c r="BK568" s="75"/>
      <c r="BL568" s="75"/>
      <c r="BM568" s="75"/>
      <c r="BN568" s="75"/>
      <c r="BO568" s="75"/>
      <c r="BP568" s="75"/>
      <c r="BQ568" s="75"/>
      <c r="BR568" s="75"/>
      <c r="BS568" s="75"/>
      <c r="BT568" s="75"/>
      <c r="BU568" s="75"/>
      <c r="BV568" s="75"/>
      <c r="BW568" s="75"/>
      <c r="BX568" s="75"/>
      <c r="BY568" s="75"/>
      <c r="BZ568" s="75"/>
      <c r="CA568" s="75"/>
      <c r="CB568" s="75"/>
    </row>
    <row r="569" spans="1:80" ht="9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  <c r="AS569" s="75"/>
      <c r="AT569" s="75"/>
      <c r="AU569" s="75"/>
      <c r="AV569" s="75"/>
      <c r="AW569" s="75"/>
      <c r="AX569" s="75"/>
      <c r="AY569" s="75"/>
      <c r="AZ569" s="75"/>
      <c r="BA569" s="75"/>
      <c r="BB569" s="75"/>
      <c r="BC569" s="75"/>
      <c r="BD569" s="75"/>
      <c r="BE569" s="75"/>
      <c r="BF569" s="75"/>
      <c r="BG569" s="75"/>
      <c r="BH569" s="75"/>
      <c r="BI569" s="75"/>
      <c r="BJ569" s="75"/>
      <c r="BK569" s="75"/>
      <c r="BL569" s="75"/>
      <c r="BM569" s="75"/>
      <c r="BN569" s="75"/>
      <c r="BO569" s="75"/>
      <c r="BP569" s="75"/>
      <c r="BQ569" s="75"/>
      <c r="BR569" s="75"/>
      <c r="BS569" s="75"/>
      <c r="BT569" s="75"/>
      <c r="BU569" s="75"/>
      <c r="BV569" s="75"/>
      <c r="BW569" s="75"/>
      <c r="BX569" s="75"/>
      <c r="BY569" s="75"/>
      <c r="BZ569" s="75"/>
      <c r="CA569" s="75"/>
      <c r="CB569" s="75"/>
    </row>
    <row r="570" spans="1:80" ht="9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  <c r="AL570" s="75"/>
      <c r="AM570" s="75"/>
      <c r="AN570" s="75"/>
      <c r="AO570" s="75"/>
      <c r="AP570" s="75"/>
      <c r="AQ570" s="75"/>
      <c r="AR570" s="75"/>
      <c r="AS570" s="75"/>
      <c r="AT570" s="75"/>
      <c r="AU570" s="75"/>
      <c r="AV570" s="75"/>
      <c r="AW570" s="75"/>
      <c r="AX570" s="75"/>
      <c r="AY570" s="75"/>
      <c r="AZ570" s="75"/>
      <c r="BA570" s="75"/>
      <c r="BB570" s="75"/>
      <c r="BC570" s="75"/>
      <c r="BD570" s="75"/>
      <c r="BE570" s="75"/>
      <c r="BF570" s="75"/>
      <c r="BG570" s="75"/>
      <c r="BH570" s="75"/>
      <c r="BI570" s="75"/>
      <c r="BJ570" s="75"/>
      <c r="BK570" s="75"/>
      <c r="BL570" s="75"/>
      <c r="BM570" s="75"/>
      <c r="BN570" s="75"/>
      <c r="BO570" s="75"/>
      <c r="BP570" s="75"/>
      <c r="BQ570" s="75"/>
      <c r="BR570" s="75"/>
      <c r="BS570" s="75"/>
      <c r="BT570" s="75"/>
      <c r="BU570" s="75"/>
      <c r="BV570" s="75"/>
      <c r="BW570" s="75"/>
      <c r="BX570" s="75"/>
      <c r="BY570" s="75"/>
      <c r="BZ570" s="75"/>
      <c r="CA570" s="75"/>
      <c r="CB570" s="75"/>
    </row>
    <row r="571" spans="1:80" ht="9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  <c r="AE571" s="75"/>
      <c r="AF571" s="75"/>
      <c r="AG571" s="75"/>
      <c r="AH571" s="75"/>
      <c r="AI571" s="75"/>
      <c r="AJ571" s="75"/>
      <c r="AK571" s="75"/>
      <c r="AL571" s="75"/>
      <c r="AM571" s="75"/>
      <c r="AN571" s="75"/>
      <c r="AO571" s="75"/>
      <c r="AP571" s="75"/>
      <c r="AQ571" s="75"/>
      <c r="AR571" s="75"/>
      <c r="AS571" s="75"/>
      <c r="AT571" s="75"/>
      <c r="AU571" s="75"/>
      <c r="AV571" s="75"/>
      <c r="AW571" s="75"/>
      <c r="AX571" s="75"/>
      <c r="AY571" s="75"/>
      <c r="AZ571" s="75"/>
      <c r="BA571" s="75"/>
      <c r="BB571" s="75"/>
      <c r="BC571" s="75"/>
      <c r="BD571" s="75"/>
      <c r="BE571" s="75"/>
      <c r="BF571" s="75"/>
      <c r="BG571" s="75"/>
      <c r="BH571" s="75"/>
      <c r="BI571" s="75"/>
      <c r="BJ571" s="75"/>
      <c r="BK571" s="75"/>
      <c r="BL571" s="75"/>
      <c r="BM571" s="75"/>
      <c r="BN571" s="75"/>
      <c r="BO571" s="75"/>
      <c r="BP571" s="75"/>
      <c r="BQ571" s="75"/>
      <c r="BR571" s="75"/>
      <c r="BS571" s="75"/>
      <c r="BT571" s="75"/>
      <c r="BU571" s="75"/>
      <c r="BV571" s="75"/>
      <c r="BW571" s="75"/>
      <c r="BX571" s="75"/>
      <c r="BY571" s="75"/>
      <c r="BZ571" s="75"/>
      <c r="CA571" s="75"/>
      <c r="CB571" s="75"/>
    </row>
    <row r="572" spans="1:80" ht="9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  <c r="AE572" s="75"/>
      <c r="AF572" s="75"/>
      <c r="AG572" s="75"/>
      <c r="AH572" s="75"/>
      <c r="AI572" s="75"/>
      <c r="AJ572" s="75"/>
      <c r="AK572" s="75"/>
      <c r="AL572" s="75"/>
      <c r="AM572" s="75"/>
      <c r="AN572" s="75"/>
      <c r="AO572" s="75"/>
      <c r="AP572" s="75"/>
      <c r="AQ572" s="75"/>
      <c r="AR572" s="75"/>
      <c r="AS572" s="75"/>
      <c r="AT572" s="75"/>
      <c r="AU572" s="75"/>
      <c r="AV572" s="75"/>
      <c r="AW572" s="75"/>
      <c r="AX572" s="75"/>
      <c r="AY572" s="75"/>
      <c r="AZ572" s="75"/>
      <c r="BA572" s="75"/>
      <c r="BB572" s="75"/>
      <c r="BC572" s="75"/>
      <c r="BD572" s="75"/>
      <c r="BE572" s="75"/>
      <c r="BF572" s="75"/>
      <c r="BG572" s="75"/>
      <c r="BH572" s="75"/>
      <c r="BI572" s="75"/>
      <c r="BJ572" s="75"/>
      <c r="BK572" s="75"/>
      <c r="BL572" s="75"/>
      <c r="BM572" s="75"/>
      <c r="BN572" s="75"/>
      <c r="BO572" s="75"/>
      <c r="BP572" s="75"/>
      <c r="BQ572" s="75"/>
      <c r="BR572" s="75"/>
      <c r="BS572" s="75"/>
      <c r="BT572" s="75"/>
      <c r="BU572" s="75"/>
      <c r="BV572" s="75"/>
      <c r="BW572" s="75"/>
      <c r="BX572" s="75"/>
      <c r="BY572" s="75"/>
      <c r="BZ572" s="75"/>
      <c r="CA572" s="75"/>
      <c r="CB572" s="75"/>
    </row>
    <row r="573" spans="1:80" ht="9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5"/>
      <c r="AL573" s="75"/>
      <c r="AM573" s="75"/>
      <c r="AN573" s="75"/>
      <c r="AO573" s="75"/>
      <c r="AP573" s="75"/>
      <c r="AQ573" s="75"/>
      <c r="AR573" s="75"/>
      <c r="AS573" s="75"/>
      <c r="AT573" s="75"/>
      <c r="AU573" s="75"/>
      <c r="AV573" s="75"/>
      <c r="AW573" s="75"/>
      <c r="AX573" s="75"/>
      <c r="AY573" s="75"/>
      <c r="AZ573" s="75"/>
      <c r="BA573" s="75"/>
      <c r="BB573" s="75"/>
      <c r="BC573" s="75"/>
      <c r="BD573" s="75"/>
      <c r="BE573" s="75"/>
      <c r="BF573" s="75"/>
      <c r="BG573" s="75"/>
      <c r="BH573" s="75"/>
      <c r="BI573" s="75"/>
      <c r="BJ573" s="75"/>
      <c r="BK573" s="75"/>
      <c r="BL573" s="75"/>
      <c r="BM573" s="75"/>
      <c r="BN573" s="75"/>
      <c r="BO573" s="75"/>
      <c r="BP573" s="75"/>
      <c r="BQ573" s="75"/>
      <c r="BR573" s="75"/>
      <c r="BS573" s="75"/>
      <c r="BT573" s="75"/>
      <c r="BU573" s="75"/>
      <c r="BV573" s="75"/>
      <c r="BW573" s="75"/>
      <c r="BX573" s="75"/>
      <c r="BY573" s="75"/>
      <c r="BZ573" s="75"/>
      <c r="CA573" s="75"/>
      <c r="CB573" s="75"/>
    </row>
    <row r="574" spans="1:80" ht="9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  <c r="AV574" s="75"/>
      <c r="AW574" s="75"/>
      <c r="AX574" s="75"/>
      <c r="AY574" s="75"/>
      <c r="AZ574" s="75"/>
      <c r="BA574" s="75"/>
      <c r="BB574" s="75"/>
      <c r="BC574" s="75"/>
      <c r="BD574" s="75"/>
      <c r="BE574" s="75"/>
      <c r="BF574" s="75"/>
      <c r="BG574" s="75"/>
      <c r="BH574" s="75"/>
      <c r="BI574" s="75"/>
      <c r="BJ574" s="75"/>
      <c r="BK574" s="75"/>
      <c r="BL574" s="75"/>
      <c r="BM574" s="75"/>
      <c r="BN574" s="75"/>
      <c r="BO574" s="75"/>
      <c r="BP574" s="75"/>
      <c r="BQ574" s="75"/>
      <c r="BR574" s="75"/>
      <c r="BS574" s="75"/>
      <c r="BT574" s="75"/>
      <c r="BU574" s="75"/>
      <c r="BV574" s="75"/>
      <c r="BW574" s="75"/>
      <c r="BX574" s="75"/>
      <c r="BY574" s="75"/>
      <c r="BZ574" s="75"/>
      <c r="CA574" s="75"/>
      <c r="CB574" s="75"/>
    </row>
    <row r="575" spans="1:80" ht="9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  <c r="AL575" s="75"/>
      <c r="AM575" s="75"/>
      <c r="AN575" s="75"/>
      <c r="AO575" s="75"/>
      <c r="AP575" s="75"/>
      <c r="AQ575" s="75"/>
      <c r="AR575" s="75"/>
      <c r="AS575" s="75"/>
      <c r="AT575" s="75"/>
      <c r="AU575" s="75"/>
      <c r="AV575" s="75"/>
      <c r="AW575" s="75"/>
      <c r="AX575" s="75"/>
      <c r="AY575" s="75"/>
      <c r="AZ575" s="75"/>
      <c r="BA575" s="75"/>
      <c r="BB575" s="75"/>
      <c r="BC575" s="75"/>
      <c r="BD575" s="75"/>
      <c r="BE575" s="75"/>
      <c r="BF575" s="75"/>
      <c r="BG575" s="75"/>
      <c r="BH575" s="75"/>
      <c r="BI575" s="75"/>
      <c r="BJ575" s="75"/>
      <c r="BK575" s="75"/>
      <c r="BL575" s="75"/>
      <c r="BM575" s="75"/>
      <c r="BN575" s="75"/>
      <c r="BO575" s="75"/>
      <c r="BP575" s="75"/>
      <c r="BQ575" s="75"/>
      <c r="BR575" s="75"/>
      <c r="BS575" s="75"/>
      <c r="BT575" s="75"/>
      <c r="BU575" s="75"/>
      <c r="BV575" s="75"/>
      <c r="BW575" s="75"/>
      <c r="BX575" s="75"/>
      <c r="BY575" s="75"/>
      <c r="BZ575" s="75"/>
      <c r="CA575" s="75"/>
      <c r="CB575" s="75"/>
    </row>
    <row r="576" spans="1:80" ht="9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  <c r="AG576" s="75"/>
      <c r="AH576" s="75"/>
      <c r="AI576" s="75"/>
      <c r="AJ576" s="75"/>
      <c r="AK576" s="75"/>
      <c r="AL576" s="75"/>
      <c r="AM576" s="75"/>
      <c r="AN576" s="75"/>
      <c r="AO576" s="75"/>
      <c r="AP576" s="75"/>
      <c r="AQ576" s="75"/>
      <c r="AR576" s="75"/>
      <c r="AS576" s="75"/>
      <c r="AT576" s="75"/>
      <c r="AU576" s="75"/>
      <c r="AV576" s="75"/>
      <c r="AW576" s="75"/>
      <c r="AX576" s="75"/>
      <c r="AY576" s="75"/>
      <c r="AZ576" s="75"/>
      <c r="BA576" s="75"/>
      <c r="BB576" s="75"/>
      <c r="BC576" s="75"/>
      <c r="BD576" s="75"/>
      <c r="BE576" s="75"/>
      <c r="BF576" s="75"/>
      <c r="BG576" s="75"/>
      <c r="BH576" s="75"/>
      <c r="BI576" s="75"/>
      <c r="BJ576" s="75"/>
      <c r="BK576" s="75"/>
      <c r="BL576" s="75"/>
      <c r="BM576" s="75"/>
      <c r="BN576" s="75"/>
      <c r="BO576" s="75"/>
      <c r="BP576" s="75"/>
      <c r="BQ576" s="75"/>
      <c r="BR576" s="75"/>
      <c r="BS576" s="75"/>
      <c r="BT576" s="75"/>
      <c r="BU576" s="75"/>
      <c r="BV576" s="75"/>
      <c r="BW576" s="75"/>
      <c r="BX576" s="75"/>
      <c r="BY576" s="75"/>
      <c r="BZ576" s="75"/>
      <c r="CA576" s="75"/>
      <c r="CB576" s="75"/>
    </row>
    <row r="577" spans="1:80" ht="9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/>
      <c r="AS577" s="75"/>
      <c r="AT577" s="75"/>
      <c r="AU577" s="75"/>
      <c r="AV577" s="75"/>
      <c r="AW577" s="75"/>
      <c r="AX577" s="75"/>
      <c r="AY577" s="75"/>
      <c r="AZ577" s="75"/>
      <c r="BA577" s="75"/>
      <c r="BB577" s="75"/>
      <c r="BC577" s="75"/>
      <c r="BD577" s="75"/>
      <c r="BE577" s="75"/>
      <c r="BF577" s="75"/>
      <c r="BG577" s="75"/>
      <c r="BH577" s="75"/>
      <c r="BI577" s="75"/>
      <c r="BJ577" s="75"/>
      <c r="BK577" s="75"/>
      <c r="BL577" s="75"/>
      <c r="BM577" s="75"/>
      <c r="BN577" s="75"/>
      <c r="BO577" s="75"/>
      <c r="BP577" s="75"/>
      <c r="BQ577" s="75"/>
      <c r="BR577" s="75"/>
      <c r="BS577" s="75"/>
      <c r="BT577" s="75"/>
      <c r="BU577" s="75"/>
      <c r="BV577" s="75"/>
      <c r="BW577" s="75"/>
      <c r="BX577" s="75"/>
      <c r="BY577" s="75"/>
      <c r="BZ577" s="75"/>
      <c r="CA577" s="75"/>
      <c r="CB577" s="75"/>
    </row>
    <row r="578" spans="1:80" ht="9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  <c r="AS578" s="75"/>
      <c r="AT578" s="75"/>
      <c r="AU578" s="75"/>
      <c r="AV578" s="75"/>
      <c r="AW578" s="75"/>
      <c r="AX578" s="75"/>
      <c r="AY578" s="75"/>
      <c r="AZ578" s="75"/>
      <c r="BA578" s="75"/>
      <c r="BB578" s="75"/>
      <c r="BC578" s="75"/>
      <c r="BD578" s="75"/>
      <c r="BE578" s="75"/>
      <c r="BF578" s="75"/>
      <c r="BG578" s="75"/>
      <c r="BH578" s="75"/>
      <c r="BI578" s="75"/>
      <c r="BJ578" s="75"/>
      <c r="BK578" s="75"/>
      <c r="BL578" s="75"/>
      <c r="BM578" s="75"/>
      <c r="BN578" s="75"/>
      <c r="BO578" s="75"/>
      <c r="BP578" s="75"/>
      <c r="BQ578" s="75"/>
      <c r="BR578" s="75"/>
      <c r="BS578" s="75"/>
      <c r="BT578" s="75"/>
      <c r="BU578" s="75"/>
      <c r="BV578" s="75"/>
      <c r="BW578" s="75"/>
      <c r="BX578" s="75"/>
      <c r="BY578" s="75"/>
      <c r="BZ578" s="75"/>
      <c r="CA578" s="75"/>
      <c r="CB578" s="75"/>
    </row>
    <row r="579" spans="1:80" ht="9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  <c r="AE579" s="75"/>
      <c r="AF579" s="75"/>
      <c r="AG579" s="75"/>
      <c r="AH579" s="75"/>
      <c r="AI579" s="75"/>
      <c r="AJ579" s="75"/>
      <c r="AK579" s="75"/>
      <c r="AL579" s="75"/>
      <c r="AM579" s="75"/>
      <c r="AN579" s="75"/>
      <c r="AO579" s="75"/>
      <c r="AP579" s="75"/>
      <c r="AQ579" s="75"/>
      <c r="AR579" s="75"/>
      <c r="AS579" s="75"/>
      <c r="AT579" s="75"/>
      <c r="AU579" s="75"/>
      <c r="AV579" s="75"/>
      <c r="AW579" s="75"/>
      <c r="AX579" s="75"/>
      <c r="AY579" s="75"/>
      <c r="AZ579" s="75"/>
      <c r="BA579" s="75"/>
      <c r="BB579" s="75"/>
      <c r="BC579" s="75"/>
      <c r="BD579" s="75"/>
      <c r="BE579" s="75"/>
      <c r="BF579" s="75"/>
      <c r="BG579" s="75"/>
      <c r="BH579" s="75"/>
      <c r="BI579" s="75"/>
      <c r="BJ579" s="75"/>
      <c r="BK579" s="75"/>
      <c r="BL579" s="75"/>
      <c r="BM579" s="75"/>
      <c r="BN579" s="75"/>
      <c r="BO579" s="75"/>
      <c r="BP579" s="75"/>
      <c r="BQ579" s="75"/>
      <c r="BR579" s="75"/>
      <c r="BS579" s="75"/>
      <c r="BT579" s="75"/>
      <c r="BU579" s="75"/>
      <c r="BV579" s="75"/>
      <c r="BW579" s="75"/>
      <c r="BX579" s="75"/>
      <c r="BY579" s="75"/>
      <c r="BZ579" s="75"/>
      <c r="CA579" s="75"/>
      <c r="CB579" s="75"/>
    </row>
    <row r="580" spans="1:80" ht="9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  <c r="AE580" s="75"/>
      <c r="AF580" s="75"/>
      <c r="AG580" s="75"/>
      <c r="AH580" s="75"/>
      <c r="AI580" s="75"/>
      <c r="AJ580" s="75"/>
      <c r="AK580" s="75"/>
      <c r="AL580" s="75"/>
      <c r="AM580" s="75"/>
      <c r="AN580" s="75"/>
      <c r="AO580" s="75"/>
      <c r="AP580" s="75"/>
      <c r="AQ580" s="75"/>
      <c r="AR580" s="75"/>
      <c r="AS580" s="75"/>
      <c r="AT580" s="75"/>
      <c r="AU580" s="75"/>
      <c r="AV580" s="75"/>
      <c r="AW580" s="75"/>
      <c r="AX580" s="75"/>
      <c r="AY580" s="75"/>
      <c r="AZ580" s="75"/>
      <c r="BA580" s="75"/>
      <c r="BB580" s="75"/>
      <c r="BC580" s="75"/>
      <c r="BD580" s="75"/>
      <c r="BE580" s="75"/>
      <c r="BF580" s="75"/>
      <c r="BG580" s="75"/>
      <c r="BH580" s="75"/>
      <c r="BI580" s="75"/>
      <c r="BJ580" s="75"/>
      <c r="BK580" s="75"/>
      <c r="BL580" s="75"/>
      <c r="BM580" s="75"/>
      <c r="BN580" s="75"/>
      <c r="BO580" s="75"/>
      <c r="BP580" s="75"/>
      <c r="BQ580" s="75"/>
      <c r="BR580" s="75"/>
      <c r="BS580" s="75"/>
      <c r="BT580" s="75"/>
      <c r="BU580" s="75"/>
      <c r="BV580" s="75"/>
      <c r="BW580" s="75"/>
      <c r="BX580" s="75"/>
      <c r="BY580" s="75"/>
      <c r="BZ580" s="75"/>
      <c r="CA580" s="75"/>
      <c r="CB580" s="75"/>
    </row>
    <row r="581" spans="1:80" ht="9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  <c r="AE581" s="75"/>
      <c r="AF581" s="75"/>
      <c r="AG581" s="75"/>
      <c r="AH581" s="75"/>
      <c r="AI581" s="75"/>
      <c r="AJ581" s="75"/>
      <c r="AK581" s="75"/>
      <c r="AL581" s="75"/>
      <c r="AM581" s="75"/>
      <c r="AN581" s="75"/>
      <c r="AO581" s="75"/>
      <c r="AP581" s="75"/>
      <c r="AQ581" s="75"/>
      <c r="AR581" s="75"/>
      <c r="AS581" s="75"/>
      <c r="AT581" s="75"/>
      <c r="AU581" s="75"/>
      <c r="AV581" s="75"/>
      <c r="AW581" s="75"/>
      <c r="AX581" s="75"/>
      <c r="AY581" s="75"/>
      <c r="AZ581" s="75"/>
      <c r="BA581" s="75"/>
      <c r="BB581" s="75"/>
      <c r="BC581" s="75"/>
      <c r="BD581" s="75"/>
      <c r="BE581" s="75"/>
      <c r="BF581" s="75"/>
      <c r="BG581" s="75"/>
      <c r="BH581" s="75"/>
      <c r="BI581" s="75"/>
      <c r="BJ581" s="75"/>
      <c r="BK581" s="75"/>
      <c r="BL581" s="75"/>
      <c r="BM581" s="75"/>
      <c r="BN581" s="75"/>
      <c r="BO581" s="75"/>
      <c r="BP581" s="75"/>
      <c r="BQ581" s="75"/>
      <c r="BR581" s="75"/>
      <c r="BS581" s="75"/>
      <c r="BT581" s="75"/>
      <c r="BU581" s="75"/>
      <c r="BV581" s="75"/>
      <c r="BW581" s="75"/>
      <c r="BX581" s="75"/>
      <c r="BY581" s="75"/>
      <c r="BZ581" s="75"/>
      <c r="CA581" s="75"/>
      <c r="CB581" s="75"/>
    </row>
    <row r="582" spans="1:80" ht="9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  <c r="AS582" s="75"/>
      <c r="AT582" s="75"/>
      <c r="AU582" s="75"/>
      <c r="AV582" s="75"/>
      <c r="AW582" s="75"/>
      <c r="AX582" s="75"/>
      <c r="AY582" s="75"/>
      <c r="AZ582" s="75"/>
      <c r="BA582" s="75"/>
      <c r="BB582" s="75"/>
      <c r="BC582" s="75"/>
      <c r="BD582" s="75"/>
      <c r="BE582" s="75"/>
      <c r="BF582" s="75"/>
      <c r="BG582" s="75"/>
      <c r="BH582" s="75"/>
      <c r="BI582" s="75"/>
      <c r="BJ582" s="75"/>
      <c r="BK582" s="75"/>
      <c r="BL582" s="75"/>
      <c r="BM582" s="75"/>
      <c r="BN582" s="75"/>
      <c r="BO582" s="75"/>
      <c r="BP582" s="75"/>
      <c r="BQ582" s="75"/>
      <c r="BR582" s="75"/>
      <c r="BS582" s="75"/>
      <c r="BT582" s="75"/>
      <c r="BU582" s="75"/>
      <c r="BV582" s="75"/>
      <c r="BW582" s="75"/>
      <c r="BX582" s="75"/>
      <c r="BY582" s="75"/>
      <c r="BZ582" s="75"/>
      <c r="CA582" s="75"/>
      <c r="CB582" s="75"/>
    </row>
    <row r="583" spans="1:80" ht="9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  <c r="AE583" s="75"/>
      <c r="AF583" s="75"/>
      <c r="AG583" s="75"/>
      <c r="AH583" s="75"/>
      <c r="AI583" s="75"/>
      <c r="AJ583" s="75"/>
      <c r="AK583" s="75"/>
      <c r="AL583" s="75"/>
      <c r="AM583" s="75"/>
      <c r="AN583" s="75"/>
      <c r="AO583" s="75"/>
      <c r="AP583" s="75"/>
      <c r="AQ583" s="75"/>
      <c r="AR583" s="75"/>
      <c r="AS583" s="75"/>
      <c r="AT583" s="75"/>
      <c r="AU583" s="75"/>
      <c r="AV583" s="75"/>
      <c r="AW583" s="75"/>
      <c r="AX583" s="75"/>
      <c r="AY583" s="75"/>
      <c r="AZ583" s="75"/>
      <c r="BA583" s="75"/>
      <c r="BB583" s="75"/>
      <c r="BC583" s="75"/>
      <c r="BD583" s="75"/>
      <c r="BE583" s="75"/>
      <c r="BF583" s="75"/>
      <c r="BG583" s="75"/>
      <c r="BH583" s="75"/>
      <c r="BI583" s="75"/>
      <c r="BJ583" s="75"/>
      <c r="BK583" s="75"/>
      <c r="BL583" s="75"/>
      <c r="BM583" s="75"/>
      <c r="BN583" s="75"/>
      <c r="BO583" s="75"/>
      <c r="BP583" s="75"/>
      <c r="BQ583" s="75"/>
      <c r="BR583" s="75"/>
      <c r="BS583" s="75"/>
      <c r="BT583" s="75"/>
      <c r="BU583" s="75"/>
      <c r="BV583" s="75"/>
      <c r="BW583" s="75"/>
      <c r="BX583" s="75"/>
      <c r="BY583" s="75"/>
      <c r="BZ583" s="75"/>
      <c r="CA583" s="75"/>
      <c r="CB583" s="75"/>
    </row>
    <row r="584" spans="1:80" ht="9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  <c r="AE584" s="75"/>
      <c r="AF584" s="75"/>
      <c r="AG584" s="75"/>
      <c r="AH584" s="75"/>
      <c r="AI584" s="75"/>
      <c r="AJ584" s="75"/>
      <c r="AK584" s="75"/>
      <c r="AL584" s="75"/>
      <c r="AM584" s="75"/>
      <c r="AN584" s="75"/>
      <c r="AO584" s="75"/>
      <c r="AP584" s="75"/>
      <c r="AQ584" s="75"/>
      <c r="AR584" s="75"/>
      <c r="AS584" s="75"/>
      <c r="AT584" s="75"/>
      <c r="AU584" s="75"/>
      <c r="AV584" s="75"/>
      <c r="AW584" s="75"/>
      <c r="AX584" s="75"/>
      <c r="AY584" s="75"/>
      <c r="AZ584" s="75"/>
      <c r="BA584" s="75"/>
      <c r="BB584" s="75"/>
      <c r="BC584" s="75"/>
      <c r="BD584" s="75"/>
      <c r="BE584" s="75"/>
      <c r="BF584" s="75"/>
      <c r="BG584" s="75"/>
      <c r="BH584" s="75"/>
      <c r="BI584" s="75"/>
      <c r="BJ584" s="75"/>
      <c r="BK584" s="75"/>
      <c r="BL584" s="75"/>
      <c r="BM584" s="75"/>
      <c r="BN584" s="75"/>
      <c r="BO584" s="75"/>
      <c r="BP584" s="75"/>
      <c r="BQ584" s="75"/>
      <c r="BR584" s="75"/>
      <c r="BS584" s="75"/>
      <c r="BT584" s="75"/>
      <c r="BU584" s="75"/>
      <c r="BV584" s="75"/>
      <c r="BW584" s="75"/>
      <c r="BX584" s="75"/>
      <c r="BY584" s="75"/>
      <c r="BZ584" s="75"/>
      <c r="CA584" s="75"/>
      <c r="CB584" s="75"/>
    </row>
    <row r="585" spans="1:80" ht="9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  <c r="AE585" s="75"/>
      <c r="AF585" s="75"/>
      <c r="AG585" s="75"/>
      <c r="AH585" s="75"/>
      <c r="AI585" s="75"/>
      <c r="AJ585" s="75"/>
      <c r="AK585" s="75"/>
      <c r="AL585" s="75"/>
      <c r="AM585" s="75"/>
      <c r="AN585" s="75"/>
      <c r="AO585" s="75"/>
      <c r="AP585" s="75"/>
      <c r="AQ585" s="75"/>
      <c r="AR585" s="75"/>
      <c r="AS585" s="75"/>
      <c r="AT585" s="75"/>
      <c r="AU585" s="75"/>
      <c r="AV585" s="75"/>
      <c r="AW585" s="75"/>
      <c r="AX585" s="75"/>
      <c r="AY585" s="75"/>
      <c r="AZ585" s="75"/>
      <c r="BA585" s="75"/>
      <c r="BB585" s="75"/>
      <c r="BC585" s="75"/>
      <c r="BD585" s="75"/>
      <c r="BE585" s="75"/>
      <c r="BF585" s="75"/>
      <c r="BG585" s="75"/>
      <c r="BH585" s="75"/>
      <c r="BI585" s="75"/>
      <c r="BJ585" s="75"/>
      <c r="BK585" s="75"/>
      <c r="BL585" s="75"/>
      <c r="BM585" s="75"/>
      <c r="BN585" s="75"/>
      <c r="BO585" s="75"/>
      <c r="BP585" s="75"/>
      <c r="BQ585" s="75"/>
      <c r="BR585" s="75"/>
      <c r="BS585" s="75"/>
      <c r="BT585" s="75"/>
      <c r="BU585" s="75"/>
      <c r="BV585" s="75"/>
      <c r="BW585" s="75"/>
      <c r="BX585" s="75"/>
      <c r="BY585" s="75"/>
      <c r="BZ585" s="75"/>
      <c r="CA585" s="75"/>
      <c r="CB585" s="75"/>
    </row>
    <row r="586" spans="1:80" ht="9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  <c r="AL586" s="75"/>
      <c r="AM586" s="75"/>
      <c r="AN586" s="75"/>
      <c r="AO586" s="75"/>
      <c r="AP586" s="75"/>
      <c r="AQ586" s="75"/>
      <c r="AR586" s="75"/>
      <c r="AS586" s="75"/>
      <c r="AT586" s="75"/>
      <c r="AU586" s="75"/>
      <c r="AV586" s="75"/>
      <c r="AW586" s="75"/>
      <c r="AX586" s="75"/>
      <c r="AY586" s="75"/>
      <c r="AZ586" s="75"/>
      <c r="BA586" s="75"/>
      <c r="BB586" s="75"/>
      <c r="BC586" s="75"/>
      <c r="BD586" s="75"/>
      <c r="BE586" s="75"/>
      <c r="BF586" s="75"/>
      <c r="BG586" s="75"/>
      <c r="BH586" s="75"/>
      <c r="BI586" s="75"/>
      <c r="BJ586" s="75"/>
      <c r="BK586" s="75"/>
      <c r="BL586" s="75"/>
      <c r="BM586" s="75"/>
      <c r="BN586" s="75"/>
      <c r="BO586" s="75"/>
      <c r="BP586" s="75"/>
      <c r="BQ586" s="75"/>
      <c r="BR586" s="75"/>
      <c r="BS586" s="75"/>
      <c r="BT586" s="75"/>
      <c r="BU586" s="75"/>
      <c r="BV586" s="75"/>
      <c r="BW586" s="75"/>
      <c r="BX586" s="75"/>
      <c r="BY586" s="75"/>
      <c r="BZ586" s="75"/>
      <c r="CA586" s="75"/>
      <c r="CB586" s="75"/>
    </row>
    <row r="587" spans="1:80" ht="9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  <c r="AE587" s="75"/>
      <c r="AF587" s="75"/>
      <c r="AG587" s="75"/>
      <c r="AH587" s="75"/>
      <c r="AI587" s="75"/>
      <c r="AJ587" s="75"/>
      <c r="AK587" s="75"/>
      <c r="AL587" s="75"/>
      <c r="AM587" s="75"/>
      <c r="AN587" s="75"/>
      <c r="AO587" s="75"/>
      <c r="AP587" s="75"/>
      <c r="AQ587" s="75"/>
      <c r="AR587" s="75"/>
      <c r="AS587" s="75"/>
      <c r="AT587" s="75"/>
      <c r="AU587" s="75"/>
      <c r="AV587" s="75"/>
      <c r="AW587" s="75"/>
      <c r="AX587" s="75"/>
      <c r="AY587" s="75"/>
      <c r="AZ587" s="75"/>
      <c r="BA587" s="75"/>
      <c r="BB587" s="75"/>
      <c r="BC587" s="75"/>
      <c r="BD587" s="75"/>
      <c r="BE587" s="75"/>
      <c r="BF587" s="75"/>
      <c r="BG587" s="75"/>
      <c r="BH587" s="75"/>
      <c r="BI587" s="75"/>
      <c r="BJ587" s="75"/>
      <c r="BK587" s="75"/>
      <c r="BL587" s="75"/>
      <c r="BM587" s="75"/>
      <c r="BN587" s="75"/>
      <c r="BO587" s="75"/>
      <c r="BP587" s="75"/>
      <c r="BQ587" s="75"/>
      <c r="BR587" s="75"/>
      <c r="BS587" s="75"/>
      <c r="BT587" s="75"/>
      <c r="BU587" s="75"/>
      <c r="BV587" s="75"/>
      <c r="BW587" s="75"/>
      <c r="BX587" s="75"/>
      <c r="BY587" s="75"/>
      <c r="BZ587" s="75"/>
      <c r="CA587" s="75"/>
      <c r="CB587" s="75"/>
    </row>
    <row r="588" spans="1:80" ht="9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5"/>
      <c r="AJ588" s="75"/>
      <c r="AK588" s="75"/>
      <c r="AL588" s="75"/>
      <c r="AM588" s="75"/>
      <c r="AN588" s="75"/>
      <c r="AO588" s="75"/>
      <c r="AP588" s="75"/>
      <c r="AQ588" s="75"/>
      <c r="AR588" s="75"/>
      <c r="AS588" s="75"/>
      <c r="AT588" s="75"/>
      <c r="AU588" s="75"/>
      <c r="AV588" s="75"/>
      <c r="AW588" s="75"/>
      <c r="AX588" s="75"/>
      <c r="AY588" s="75"/>
      <c r="AZ588" s="75"/>
      <c r="BA588" s="75"/>
      <c r="BB588" s="75"/>
      <c r="BC588" s="75"/>
      <c r="BD588" s="75"/>
      <c r="BE588" s="75"/>
      <c r="BF588" s="75"/>
      <c r="BG588" s="75"/>
      <c r="BH588" s="75"/>
      <c r="BI588" s="75"/>
      <c r="BJ588" s="75"/>
      <c r="BK588" s="75"/>
      <c r="BL588" s="75"/>
      <c r="BM588" s="75"/>
      <c r="BN588" s="75"/>
      <c r="BO588" s="75"/>
      <c r="BP588" s="75"/>
      <c r="BQ588" s="75"/>
      <c r="BR588" s="75"/>
      <c r="BS588" s="75"/>
      <c r="BT588" s="75"/>
      <c r="BU588" s="75"/>
      <c r="BV588" s="75"/>
      <c r="BW588" s="75"/>
      <c r="BX588" s="75"/>
      <c r="BY588" s="75"/>
      <c r="BZ588" s="75"/>
      <c r="CA588" s="75"/>
      <c r="CB588" s="75"/>
    </row>
    <row r="589" spans="1:80" ht="9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5"/>
      <c r="AG589" s="75"/>
      <c r="AH589" s="75"/>
      <c r="AI589" s="75"/>
      <c r="AJ589" s="75"/>
      <c r="AK589" s="75"/>
      <c r="AL589" s="75"/>
      <c r="AM589" s="75"/>
      <c r="AN589" s="75"/>
      <c r="AO589" s="75"/>
      <c r="AP589" s="75"/>
      <c r="AQ589" s="75"/>
      <c r="AR589" s="75"/>
      <c r="AS589" s="75"/>
      <c r="AT589" s="75"/>
      <c r="AU589" s="75"/>
      <c r="AV589" s="75"/>
      <c r="AW589" s="75"/>
      <c r="AX589" s="75"/>
      <c r="AY589" s="75"/>
      <c r="AZ589" s="75"/>
      <c r="BA589" s="75"/>
      <c r="BB589" s="75"/>
      <c r="BC589" s="75"/>
      <c r="BD589" s="75"/>
      <c r="BE589" s="75"/>
      <c r="BF589" s="75"/>
      <c r="BG589" s="75"/>
      <c r="BH589" s="75"/>
      <c r="BI589" s="75"/>
      <c r="BJ589" s="75"/>
      <c r="BK589" s="75"/>
      <c r="BL589" s="75"/>
      <c r="BM589" s="75"/>
      <c r="BN589" s="75"/>
      <c r="BO589" s="75"/>
      <c r="BP589" s="75"/>
      <c r="BQ589" s="75"/>
      <c r="BR589" s="75"/>
      <c r="BS589" s="75"/>
      <c r="BT589" s="75"/>
      <c r="BU589" s="75"/>
      <c r="BV589" s="75"/>
      <c r="BW589" s="75"/>
      <c r="BX589" s="75"/>
      <c r="BY589" s="75"/>
      <c r="BZ589" s="75"/>
      <c r="CA589" s="75"/>
      <c r="CB589" s="75"/>
    </row>
    <row r="590" spans="1:80" ht="9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/>
      <c r="AL590" s="75"/>
      <c r="AM590" s="75"/>
      <c r="AN590" s="75"/>
      <c r="AO590" s="75"/>
      <c r="AP590" s="75"/>
      <c r="AQ590" s="75"/>
      <c r="AR590" s="75"/>
      <c r="AS590" s="75"/>
      <c r="AT590" s="75"/>
      <c r="AU590" s="75"/>
      <c r="AV590" s="75"/>
      <c r="AW590" s="75"/>
      <c r="AX590" s="75"/>
      <c r="AY590" s="75"/>
      <c r="AZ590" s="75"/>
      <c r="BA590" s="75"/>
      <c r="BB590" s="75"/>
      <c r="BC590" s="75"/>
      <c r="BD590" s="75"/>
      <c r="BE590" s="75"/>
      <c r="BF590" s="75"/>
      <c r="BG590" s="75"/>
      <c r="BH590" s="75"/>
      <c r="BI590" s="75"/>
      <c r="BJ590" s="75"/>
      <c r="BK590" s="75"/>
      <c r="BL590" s="75"/>
      <c r="BM590" s="75"/>
      <c r="BN590" s="75"/>
      <c r="BO590" s="75"/>
      <c r="BP590" s="75"/>
      <c r="BQ590" s="75"/>
      <c r="BR590" s="75"/>
      <c r="BS590" s="75"/>
      <c r="BT590" s="75"/>
      <c r="BU590" s="75"/>
      <c r="BV590" s="75"/>
      <c r="BW590" s="75"/>
      <c r="BX590" s="75"/>
      <c r="BY590" s="75"/>
      <c r="BZ590" s="75"/>
      <c r="CA590" s="75"/>
      <c r="CB590" s="75"/>
    </row>
    <row r="591" spans="1:80" ht="9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  <c r="AS591" s="75"/>
      <c r="AT591" s="75"/>
      <c r="AU591" s="75"/>
      <c r="AV591" s="75"/>
      <c r="AW591" s="75"/>
      <c r="AX591" s="75"/>
      <c r="AY591" s="75"/>
      <c r="AZ591" s="75"/>
      <c r="BA591" s="75"/>
      <c r="BB591" s="75"/>
      <c r="BC591" s="75"/>
      <c r="BD591" s="75"/>
      <c r="BE591" s="75"/>
      <c r="BF591" s="75"/>
      <c r="BG591" s="75"/>
      <c r="BH591" s="75"/>
      <c r="BI591" s="75"/>
      <c r="BJ591" s="75"/>
      <c r="BK591" s="75"/>
      <c r="BL591" s="75"/>
      <c r="BM591" s="75"/>
      <c r="BN591" s="75"/>
      <c r="BO591" s="75"/>
      <c r="BP591" s="75"/>
      <c r="BQ591" s="75"/>
      <c r="BR591" s="75"/>
      <c r="BS591" s="75"/>
      <c r="BT591" s="75"/>
      <c r="BU591" s="75"/>
      <c r="BV591" s="75"/>
      <c r="BW591" s="75"/>
      <c r="BX591" s="75"/>
      <c r="BY591" s="75"/>
      <c r="BZ591" s="75"/>
      <c r="CA591" s="75"/>
      <c r="CB591" s="75"/>
    </row>
    <row r="592" spans="1:80" ht="9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/>
      <c r="AS592" s="75"/>
      <c r="AT592" s="75"/>
      <c r="AU592" s="75"/>
      <c r="AV592" s="75"/>
      <c r="AW592" s="75"/>
      <c r="AX592" s="75"/>
      <c r="AY592" s="75"/>
      <c r="AZ592" s="75"/>
      <c r="BA592" s="75"/>
      <c r="BB592" s="75"/>
      <c r="BC592" s="75"/>
      <c r="BD592" s="75"/>
      <c r="BE592" s="75"/>
      <c r="BF592" s="75"/>
      <c r="BG592" s="75"/>
      <c r="BH592" s="75"/>
      <c r="BI592" s="75"/>
      <c r="BJ592" s="75"/>
      <c r="BK592" s="75"/>
      <c r="BL592" s="75"/>
      <c r="BM592" s="75"/>
      <c r="BN592" s="75"/>
      <c r="BO592" s="75"/>
      <c r="BP592" s="75"/>
      <c r="BQ592" s="75"/>
      <c r="BR592" s="75"/>
      <c r="BS592" s="75"/>
      <c r="BT592" s="75"/>
      <c r="BU592" s="75"/>
      <c r="BV592" s="75"/>
      <c r="BW592" s="75"/>
      <c r="BX592" s="75"/>
      <c r="BY592" s="75"/>
      <c r="BZ592" s="75"/>
      <c r="CA592" s="75"/>
      <c r="CB592" s="75"/>
    </row>
    <row r="593" spans="1:80" ht="9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  <c r="AS593" s="75"/>
      <c r="AT593" s="75"/>
      <c r="AU593" s="75"/>
      <c r="AV593" s="75"/>
      <c r="AW593" s="75"/>
      <c r="AX593" s="75"/>
      <c r="AY593" s="75"/>
      <c r="AZ593" s="75"/>
      <c r="BA593" s="75"/>
      <c r="BB593" s="75"/>
      <c r="BC593" s="75"/>
      <c r="BD593" s="75"/>
      <c r="BE593" s="75"/>
      <c r="BF593" s="75"/>
      <c r="BG593" s="75"/>
      <c r="BH593" s="75"/>
      <c r="BI593" s="75"/>
      <c r="BJ593" s="75"/>
      <c r="BK593" s="75"/>
      <c r="BL593" s="75"/>
      <c r="BM593" s="75"/>
      <c r="BN593" s="75"/>
      <c r="BO593" s="75"/>
      <c r="BP593" s="75"/>
      <c r="BQ593" s="75"/>
      <c r="BR593" s="75"/>
      <c r="BS593" s="75"/>
      <c r="BT593" s="75"/>
      <c r="BU593" s="75"/>
      <c r="BV593" s="75"/>
      <c r="BW593" s="75"/>
      <c r="BX593" s="75"/>
      <c r="BY593" s="75"/>
      <c r="BZ593" s="75"/>
      <c r="CA593" s="75"/>
      <c r="CB593" s="75"/>
    </row>
    <row r="594" spans="1:80" ht="9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/>
      <c r="AJ594" s="75"/>
      <c r="AK594" s="75"/>
      <c r="AL594" s="75"/>
      <c r="AM594" s="75"/>
      <c r="AN594" s="75"/>
      <c r="AO594" s="75"/>
      <c r="AP594" s="75"/>
      <c r="AQ594" s="75"/>
      <c r="AR594" s="75"/>
      <c r="AS594" s="75"/>
      <c r="AT594" s="75"/>
      <c r="AU594" s="75"/>
      <c r="AV594" s="75"/>
      <c r="AW594" s="75"/>
      <c r="AX594" s="75"/>
      <c r="AY594" s="75"/>
      <c r="AZ594" s="75"/>
      <c r="BA594" s="75"/>
      <c r="BB594" s="75"/>
      <c r="BC594" s="75"/>
      <c r="BD594" s="75"/>
      <c r="BE594" s="75"/>
      <c r="BF594" s="75"/>
      <c r="BG594" s="75"/>
      <c r="BH594" s="75"/>
      <c r="BI594" s="75"/>
      <c r="BJ594" s="75"/>
      <c r="BK594" s="75"/>
      <c r="BL594" s="75"/>
      <c r="BM594" s="75"/>
      <c r="BN594" s="75"/>
      <c r="BO594" s="75"/>
      <c r="BP594" s="75"/>
      <c r="BQ594" s="75"/>
      <c r="BR594" s="75"/>
      <c r="BS594" s="75"/>
      <c r="BT594" s="75"/>
      <c r="BU594" s="75"/>
      <c r="BV594" s="75"/>
      <c r="BW594" s="75"/>
      <c r="BX594" s="75"/>
      <c r="BY594" s="75"/>
      <c r="BZ594" s="75"/>
      <c r="CA594" s="75"/>
      <c r="CB594" s="75"/>
    </row>
    <row r="595" spans="1:80" ht="9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  <c r="AH595" s="75"/>
      <c r="AI595" s="75"/>
      <c r="AJ595" s="75"/>
      <c r="AK595" s="75"/>
      <c r="AL595" s="75"/>
      <c r="AM595" s="75"/>
      <c r="AN595" s="75"/>
      <c r="AO595" s="75"/>
      <c r="AP595" s="75"/>
      <c r="AQ595" s="75"/>
      <c r="AR595" s="75"/>
      <c r="AS595" s="75"/>
      <c r="AT595" s="75"/>
      <c r="AU595" s="75"/>
      <c r="AV595" s="75"/>
      <c r="AW595" s="75"/>
      <c r="AX595" s="75"/>
      <c r="AY595" s="75"/>
      <c r="AZ595" s="75"/>
      <c r="BA595" s="75"/>
      <c r="BB595" s="75"/>
      <c r="BC595" s="75"/>
      <c r="BD595" s="75"/>
      <c r="BE595" s="75"/>
      <c r="BF595" s="75"/>
      <c r="BG595" s="75"/>
      <c r="BH595" s="75"/>
      <c r="BI595" s="75"/>
      <c r="BJ595" s="75"/>
      <c r="BK595" s="75"/>
      <c r="BL595" s="75"/>
      <c r="BM595" s="75"/>
      <c r="BN595" s="75"/>
      <c r="BO595" s="75"/>
      <c r="BP595" s="75"/>
      <c r="BQ595" s="75"/>
      <c r="BR595" s="75"/>
      <c r="BS595" s="75"/>
      <c r="BT595" s="75"/>
      <c r="BU595" s="75"/>
      <c r="BV595" s="75"/>
      <c r="BW595" s="75"/>
      <c r="BX595" s="75"/>
      <c r="BY595" s="75"/>
      <c r="BZ595" s="75"/>
      <c r="CA595" s="75"/>
      <c r="CB595" s="75"/>
    </row>
    <row r="596" spans="1:80" ht="9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  <c r="AL596" s="75"/>
      <c r="AM596" s="75"/>
      <c r="AN596" s="75"/>
      <c r="AO596" s="75"/>
      <c r="AP596" s="75"/>
      <c r="AQ596" s="75"/>
      <c r="AR596" s="75"/>
      <c r="AS596" s="75"/>
      <c r="AT596" s="75"/>
      <c r="AU596" s="75"/>
      <c r="AV596" s="75"/>
      <c r="AW596" s="75"/>
      <c r="AX596" s="75"/>
      <c r="AY596" s="75"/>
      <c r="AZ596" s="75"/>
      <c r="BA596" s="75"/>
      <c r="BB596" s="75"/>
      <c r="BC596" s="75"/>
      <c r="BD596" s="75"/>
      <c r="BE596" s="75"/>
      <c r="BF596" s="75"/>
      <c r="BG596" s="75"/>
      <c r="BH596" s="75"/>
      <c r="BI596" s="75"/>
      <c r="BJ596" s="75"/>
      <c r="BK596" s="75"/>
      <c r="BL596" s="75"/>
      <c r="BM596" s="75"/>
      <c r="BN596" s="75"/>
      <c r="BO596" s="75"/>
      <c r="BP596" s="75"/>
      <c r="BQ596" s="75"/>
      <c r="BR596" s="75"/>
      <c r="BS596" s="75"/>
      <c r="BT596" s="75"/>
      <c r="BU596" s="75"/>
      <c r="BV596" s="75"/>
      <c r="BW596" s="75"/>
      <c r="BX596" s="75"/>
      <c r="BY596" s="75"/>
      <c r="BZ596" s="75"/>
      <c r="CA596" s="75"/>
      <c r="CB596" s="75"/>
    </row>
    <row r="597" spans="1:80" ht="9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  <c r="AS597" s="75"/>
      <c r="AT597" s="75"/>
      <c r="AU597" s="75"/>
      <c r="AV597" s="75"/>
      <c r="AW597" s="75"/>
      <c r="AX597" s="75"/>
      <c r="AY597" s="75"/>
      <c r="AZ597" s="75"/>
      <c r="BA597" s="75"/>
      <c r="BB597" s="75"/>
      <c r="BC597" s="75"/>
      <c r="BD597" s="75"/>
      <c r="BE597" s="75"/>
      <c r="BF597" s="75"/>
      <c r="BG597" s="75"/>
      <c r="BH597" s="75"/>
      <c r="BI597" s="75"/>
      <c r="BJ597" s="75"/>
      <c r="BK597" s="75"/>
      <c r="BL597" s="75"/>
      <c r="BM597" s="75"/>
      <c r="BN597" s="75"/>
      <c r="BO597" s="75"/>
      <c r="BP597" s="75"/>
      <c r="BQ597" s="75"/>
      <c r="BR597" s="75"/>
      <c r="BS597" s="75"/>
      <c r="BT597" s="75"/>
      <c r="BU597" s="75"/>
      <c r="BV597" s="75"/>
      <c r="BW597" s="75"/>
      <c r="BX597" s="75"/>
      <c r="BY597" s="75"/>
      <c r="BZ597" s="75"/>
      <c r="CA597" s="75"/>
      <c r="CB597" s="75"/>
    </row>
    <row r="598" spans="1:80" ht="9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  <c r="AE598" s="75"/>
      <c r="AF598" s="75"/>
      <c r="AG598" s="75"/>
      <c r="AH598" s="75"/>
      <c r="AI598" s="75"/>
      <c r="AJ598" s="75"/>
      <c r="AK598" s="75"/>
      <c r="AL598" s="75"/>
      <c r="AM598" s="75"/>
      <c r="AN598" s="75"/>
      <c r="AO598" s="75"/>
      <c r="AP598" s="75"/>
      <c r="AQ598" s="75"/>
      <c r="AR598" s="75"/>
      <c r="AS598" s="75"/>
      <c r="AT598" s="75"/>
      <c r="AU598" s="75"/>
      <c r="AV598" s="75"/>
      <c r="AW598" s="75"/>
      <c r="AX598" s="75"/>
      <c r="AY598" s="75"/>
      <c r="AZ598" s="75"/>
      <c r="BA598" s="75"/>
      <c r="BB598" s="75"/>
      <c r="BC598" s="75"/>
      <c r="BD598" s="75"/>
      <c r="BE598" s="75"/>
      <c r="BF598" s="75"/>
      <c r="BG598" s="75"/>
      <c r="BH598" s="75"/>
      <c r="BI598" s="75"/>
      <c r="BJ598" s="75"/>
      <c r="BK598" s="75"/>
      <c r="BL598" s="75"/>
      <c r="BM598" s="75"/>
      <c r="BN598" s="75"/>
      <c r="BO598" s="75"/>
      <c r="BP598" s="75"/>
      <c r="BQ598" s="75"/>
      <c r="BR598" s="75"/>
      <c r="BS598" s="75"/>
      <c r="BT598" s="75"/>
      <c r="BU598" s="75"/>
      <c r="BV598" s="75"/>
      <c r="BW598" s="75"/>
      <c r="BX598" s="75"/>
      <c r="BY598" s="75"/>
      <c r="BZ598" s="75"/>
      <c r="CA598" s="75"/>
      <c r="CB598" s="75"/>
    </row>
    <row r="599" spans="1:80" ht="9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  <c r="AS599" s="75"/>
      <c r="AT599" s="75"/>
      <c r="AU599" s="75"/>
      <c r="AV599" s="75"/>
      <c r="AW599" s="75"/>
      <c r="AX599" s="75"/>
      <c r="AY599" s="75"/>
      <c r="AZ599" s="75"/>
      <c r="BA599" s="75"/>
      <c r="BB599" s="75"/>
      <c r="BC599" s="75"/>
      <c r="BD599" s="75"/>
      <c r="BE599" s="75"/>
      <c r="BF599" s="75"/>
      <c r="BG599" s="75"/>
      <c r="BH599" s="75"/>
      <c r="BI599" s="75"/>
      <c r="BJ599" s="75"/>
      <c r="BK599" s="75"/>
      <c r="BL599" s="75"/>
      <c r="BM599" s="75"/>
      <c r="BN599" s="75"/>
      <c r="BO599" s="75"/>
      <c r="BP599" s="75"/>
      <c r="BQ599" s="75"/>
      <c r="BR599" s="75"/>
      <c r="BS599" s="75"/>
      <c r="BT599" s="75"/>
      <c r="BU599" s="75"/>
      <c r="BV599" s="75"/>
      <c r="BW599" s="75"/>
      <c r="BX599" s="75"/>
      <c r="BY599" s="75"/>
      <c r="BZ599" s="75"/>
      <c r="CA599" s="75"/>
      <c r="CB599" s="75"/>
    </row>
    <row r="600" spans="1:80" ht="9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  <c r="AE600" s="75"/>
      <c r="AF600" s="75"/>
      <c r="AG600" s="75"/>
      <c r="AH600" s="75"/>
      <c r="AI600" s="75"/>
      <c r="AJ600" s="75"/>
      <c r="AK600" s="75"/>
      <c r="AL600" s="75"/>
      <c r="AM600" s="75"/>
      <c r="AN600" s="75"/>
      <c r="AO600" s="75"/>
      <c r="AP600" s="75"/>
      <c r="AQ600" s="75"/>
      <c r="AR600" s="75"/>
      <c r="AS600" s="75"/>
      <c r="AT600" s="75"/>
      <c r="AU600" s="75"/>
      <c r="AV600" s="75"/>
      <c r="AW600" s="75"/>
      <c r="AX600" s="75"/>
      <c r="AY600" s="75"/>
      <c r="AZ600" s="75"/>
      <c r="BA600" s="75"/>
      <c r="BB600" s="75"/>
      <c r="BC600" s="75"/>
      <c r="BD600" s="75"/>
      <c r="BE600" s="75"/>
      <c r="BF600" s="75"/>
      <c r="BG600" s="75"/>
      <c r="BH600" s="75"/>
      <c r="BI600" s="75"/>
      <c r="BJ600" s="75"/>
      <c r="BK600" s="75"/>
      <c r="BL600" s="75"/>
      <c r="BM600" s="75"/>
      <c r="BN600" s="75"/>
      <c r="BO600" s="75"/>
      <c r="BP600" s="75"/>
      <c r="BQ600" s="75"/>
      <c r="BR600" s="75"/>
      <c r="BS600" s="75"/>
      <c r="BT600" s="75"/>
      <c r="BU600" s="75"/>
      <c r="BV600" s="75"/>
      <c r="BW600" s="75"/>
      <c r="BX600" s="75"/>
      <c r="BY600" s="75"/>
      <c r="BZ600" s="75"/>
      <c r="CA600" s="75"/>
      <c r="CB600" s="75"/>
    </row>
    <row r="601" spans="1:80" ht="9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  <c r="AE601" s="75"/>
      <c r="AF601" s="75"/>
      <c r="AG601" s="75"/>
      <c r="AH601" s="75"/>
      <c r="AI601" s="75"/>
      <c r="AJ601" s="75"/>
      <c r="AK601" s="75"/>
      <c r="AL601" s="75"/>
      <c r="AM601" s="75"/>
      <c r="AN601" s="75"/>
      <c r="AO601" s="75"/>
      <c r="AP601" s="75"/>
      <c r="AQ601" s="75"/>
      <c r="AR601" s="75"/>
      <c r="AS601" s="75"/>
      <c r="AT601" s="75"/>
      <c r="AU601" s="75"/>
      <c r="AV601" s="75"/>
      <c r="AW601" s="75"/>
      <c r="AX601" s="75"/>
      <c r="AY601" s="75"/>
      <c r="AZ601" s="75"/>
      <c r="BA601" s="75"/>
      <c r="BB601" s="75"/>
      <c r="BC601" s="75"/>
      <c r="BD601" s="75"/>
      <c r="BE601" s="75"/>
      <c r="BF601" s="75"/>
      <c r="BG601" s="75"/>
      <c r="BH601" s="75"/>
      <c r="BI601" s="75"/>
      <c r="BJ601" s="75"/>
      <c r="BK601" s="75"/>
      <c r="BL601" s="75"/>
      <c r="BM601" s="75"/>
      <c r="BN601" s="75"/>
      <c r="BO601" s="75"/>
      <c r="BP601" s="75"/>
      <c r="BQ601" s="75"/>
      <c r="BR601" s="75"/>
      <c r="BS601" s="75"/>
      <c r="BT601" s="75"/>
      <c r="BU601" s="75"/>
      <c r="BV601" s="75"/>
      <c r="BW601" s="75"/>
      <c r="BX601" s="75"/>
      <c r="BY601" s="75"/>
      <c r="BZ601" s="75"/>
      <c r="CA601" s="75"/>
      <c r="CB601" s="75"/>
    </row>
    <row r="602" spans="1:80" ht="9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  <c r="AS602" s="75"/>
      <c r="AT602" s="75"/>
      <c r="AU602" s="75"/>
      <c r="AV602" s="75"/>
      <c r="AW602" s="75"/>
      <c r="AX602" s="75"/>
      <c r="AY602" s="75"/>
      <c r="AZ602" s="75"/>
      <c r="BA602" s="75"/>
      <c r="BB602" s="75"/>
      <c r="BC602" s="75"/>
      <c r="BD602" s="75"/>
      <c r="BE602" s="75"/>
      <c r="BF602" s="75"/>
      <c r="BG602" s="75"/>
      <c r="BH602" s="75"/>
      <c r="BI602" s="75"/>
      <c r="BJ602" s="75"/>
      <c r="BK602" s="75"/>
      <c r="BL602" s="75"/>
      <c r="BM602" s="75"/>
      <c r="BN602" s="75"/>
      <c r="BO602" s="75"/>
      <c r="BP602" s="75"/>
      <c r="BQ602" s="75"/>
      <c r="BR602" s="75"/>
      <c r="BS602" s="75"/>
      <c r="BT602" s="75"/>
      <c r="BU602" s="75"/>
      <c r="BV602" s="75"/>
      <c r="BW602" s="75"/>
      <c r="BX602" s="75"/>
      <c r="BY602" s="75"/>
      <c r="BZ602" s="75"/>
      <c r="CA602" s="75"/>
      <c r="CB602" s="75"/>
    </row>
    <row r="603" spans="1:80" ht="9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  <c r="AE603" s="75"/>
      <c r="AF603" s="75"/>
      <c r="AG603" s="75"/>
      <c r="AH603" s="75"/>
      <c r="AI603" s="75"/>
      <c r="AJ603" s="75"/>
      <c r="AK603" s="75"/>
      <c r="AL603" s="75"/>
      <c r="AM603" s="75"/>
      <c r="AN603" s="75"/>
      <c r="AO603" s="75"/>
      <c r="AP603" s="75"/>
      <c r="AQ603" s="75"/>
      <c r="AR603" s="75"/>
      <c r="AS603" s="75"/>
      <c r="AT603" s="75"/>
      <c r="AU603" s="75"/>
      <c r="AV603" s="75"/>
      <c r="AW603" s="75"/>
      <c r="AX603" s="75"/>
      <c r="AY603" s="75"/>
      <c r="AZ603" s="75"/>
      <c r="BA603" s="75"/>
      <c r="BB603" s="75"/>
      <c r="BC603" s="75"/>
      <c r="BD603" s="75"/>
      <c r="BE603" s="75"/>
      <c r="BF603" s="75"/>
      <c r="BG603" s="75"/>
      <c r="BH603" s="75"/>
      <c r="BI603" s="75"/>
      <c r="BJ603" s="75"/>
      <c r="BK603" s="75"/>
      <c r="BL603" s="75"/>
      <c r="BM603" s="75"/>
      <c r="BN603" s="75"/>
      <c r="BO603" s="75"/>
      <c r="BP603" s="75"/>
      <c r="BQ603" s="75"/>
      <c r="BR603" s="75"/>
      <c r="BS603" s="75"/>
      <c r="BT603" s="75"/>
      <c r="BU603" s="75"/>
      <c r="BV603" s="75"/>
      <c r="BW603" s="75"/>
      <c r="BX603" s="75"/>
      <c r="BY603" s="75"/>
      <c r="BZ603" s="75"/>
      <c r="CA603" s="75"/>
      <c r="CB603" s="75"/>
    </row>
    <row r="604" spans="1:80" ht="9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  <c r="AE604" s="75"/>
      <c r="AF604" s="75"/>
      <c r="AG604" s="75"/>
      <c r="AH604" s="75"/>
      <c r="AI604" s="75"/>
      <c r="AJ604" s="75"/>
      <c r="AK604" s="75"/>
      <c r="AL604" s="75"/>
      <c r="AM604" s="75"/>
      <c r="AN604" s="75"/>
      <c r="AO604" s="75"/>
      <c r="AP604" s="75"/>
      <c r="AQ604" s="75"/>
      <c r="AR604" s="75"/>
      <c r="AS604" s="75"/>
      <c r="AT604" s="75"/>
      <c r="AU604" s="75"/>
      <c r="AV604" s="75"/>
      <c r="AW604" s="75"/>
      <c r="AX604" s="75"/>
      <c r="AY604" s="75"/>
      <c r="AZ604" s="75"/>
      <c r="BA604" s="75"/>
      <c r="BB604" s="75"/>
      <c r="BC604" s="75"/>
      <c r="BD604" s="75"/>
      <c r="BE604" s="75"/>
      <c r="BF604" s="75"/>
      <c r="BG604" s="75"/>
      <c r="BH604" s="75"/>
      <c r="BI604" s="75"/>
      <c r="BJ604" s="75"/>
      <c r="BK604" s="75"/>
      <c r="BL604" s="75"/>
      <c r="BM604" s="75"/>
      <c r="BN604" s="75"/>
      <c r="BO604" s="75"/>
      <c r="BP604" s="75"/>
      <c r="BQ604" s="75"/>
      <c r="BR604" s="75"/>
      <c r="BS604" s="75"/>
      <c r="BT604" s="75"/>
      <c r="BU604" s="75"/>
      <c r="BV604" s="75"/>
      <c r="BW604" s="75"/>
      <c r="BX604" s="75"/>
      <c r="BY604" s="75"/>
      <c r="BZ604" s="75"/>
      <c r="CA604" s="75"/>
      <c r="CB604" s="75"/>
    </row>
    <row r="605" spans="1:80" ht="9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  <c r="AG605" s="75"/>
      <c r="AH605" s="75"/>
      <c r="AI605" s="75"/>
      <c r="AJ605" s="75"/>
      <c r="AK605" s="75"/>
      <c r="AL605" s="75"/>
      <c r="AM605" s="75"/>
      <c r="AN605" s="75"/>
      <c r="AO605" s="75"/>
      <c r="AP605" s="75"/>
      <c r="AQ605" s="75"/>
      <c r="AR605" s="75"/>
      <c r="AS605" s="75"/>
      <c r="AT605" s="75"/>
      <c r="AU605" s="75"/>
      <c r="AV605" s="75"/>
      <c r="AW605" s="75"/>
      <c r="AX605" s="75"/>
      <c r="AY605" s="75"/>
      <c r="AZ605" s="75"/>
      <c r="BA605" s="75"/>
      <c r="BB605" s="75"/>
      <c r="BC605" s="75"/>
      <c r="BD605" s="75"/>
      <c r="BE605" s="75"/>
      <c r="BF605" s="75"/>
      <c r="BG605" s="75"/>
      <c r="BH605" s="75"/>
      <c r="BI605" s="75"/>
      <c r="BJ605" s="75"/>
      <c r="BK605" s="75"/>
      <c r="BL605" s="75"/>
      <c r="BM605" s="75"/>
      <c r="BN605" s="75"/>
      <c r="BO605" s="75"/>
      <c r="BP605" s="75"/>
      <c r="BQ605" s="75"/>
      <c r="BR605" s="75"/>
      <c r="BS605" s="75"/>
      <c r="BT605" s="75"/>
      <c r="BU605" s="75"/>
      <c r="BV605" s="75"/>
      <c r="BW605" s="75"/>
      <c r="BX605" s="75"/>
      <c r="BY605" s="75"/>
      <c r="BZ605" s="75"/>
      <c r="CA605" s="75"/>
      <c r="CB605" s="75"/>
    </row>
    <row r="606" spans="1:80" ht="9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  <c r="AE606" s="75"/>
      <c r="AF606" s="75"/>
      <c r="AG606" s="75"/>
      <c r="AH606" s="75"/>
      <c r="AI606" s="75"/>
      <c r="AJ606" s="75"/>
      <c r="AK606" s="75"/>
      <c r="AL606" s="75"/>
      <c r="AM606" s="75"/>
      <c r="AN606" s="75"/>
      <c r="AO606" s="75"/>
      <c r="AP606" s="75"/>
      <c r="AQ606" s="75"/>
      <c r="AR606" s="75"/>
      <c r="AS606" s="75"/>
      <c r="AT606" s="75"/>
      <c r="AU606" s="75"/>
      <c r="AV606" s="75"/>
      <c r="AW606" s="75"/>
      <c r="AX606" s="75"/>
      <c r="AY606" s="75"/>
      <c r="AZ606" s="75"/>
      <c r="BA606" s="75"/>
      <c r="BB606" s="75"/>
      <c r="BC606" s="75"/>
      <c r="BD606" s="75"/>
      <c r="BE606" s="75"/>
      <c r="BF606" s="75"/>
      <c r="BG606" s="75"/>
      <c r="BH606" s="75"/>
      <c r="BI606" s="75"/>
      <c r="BJ606" s="75"/>
      <c r="BK606" s="75"/>
      <c r="BL606" s="75"/>
      <c r="BM606" s="75"/>
      <c r="BN606" s="75"/>
      <c r="BO606" s="75"/>
      <c r="BP606" s="75"/>
      <c r="BQ606" s="75"/>
      <c r="BR606" s="75"/>
      <c r="BS606" s="75"/>
      <c r="BT606" s="75"/>
      <c r="BU606" s="75"/>
      <c r="BV606" s="75"/>
      <c r="BW606" s="75"/>
      <c r="BX606" s="75"/>
      <c r="BY606" s="75"/>
      <c r="BZ606" s="75"/>
      <c r="CA606" s="75"/>
      <c r="CB606" s="75"/>
    </row>
    <row r="607" spans="1:80" ht="9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/>
      <c r="AS607" s="75"/>
      <c r="AT607" s="75"/>
      <c r="AU607" s="75"/>
      <c r="AV607" s="75"/>
      <c r="AW607" s="75"/>
      <c r="AX607" s="75"/>
      <c r="AY607" s="75"/>
      <c r="AZ607" s="75"/>
      <c r="BA607" s="75"/>
      <c r="BB607" s="75"/>
      <c r="BC607" s="75"/>
      <c r="BD607" s="75"/>
      <c r="BE607" s="75"/>
      <c r="BF607" s="75"/>
      <c r="BG607" s="75"/>
      <c r="BH607" s="75"/>
      <c r="BI607" s="75"/>
      <c r="BJ607" s="75"/>
      <c r="BK607" s="75"/>
      <c r="BL607" s="75"/>
      <c r="BM607" s="75"/>
      <c r="BN607" s="75"/>
      <c r="BO607" s="75"/>
      <c r="BP607" s="75"/>
      <c r="BQ607" s="75"/>
      <c r="BR607" s="75"/>
      <c r="BS607" s="75"/>
      <c r="BT607" s="75"/>
      <c r="BU607" s="75"/>
      <c r="BV607" s="75"/>
      <c r="BW607" s="75"/>
      <c r="BX607" s="75"/>
      <c r="BY607" s="75"/>
      <c r="BZ607" s="75"/>
      <c r="CA607" s="75"/>
      <c r="CB607" s="75"/>
    </row>
    <row r="608" spans="1:80" ht="9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  <c r="AS608" s="75"/>
      <c r="AT608" s="75"/>
      <c r="AU608" s="75"/>
      <c r="AV608" s="75"/>
      <c r="AW608" s="75"/>
      <c r="AX608" s="75"/>
      <c r="AY608" s="75"/>
      <c r="AZ608" s="75"/>
      <c r="BA608" s="75"/>
      <c r="BB608" s="75"/>
      <c r="BC608" s="75"/>
      <c r="BD608" s="75"/>
      <c r="BE608" s="75"/>
      <c r="BF608" s="75"/>
      <c r="BG608" s="75"/>
      <c r="BH608" s="75"/>
      <c r="BI608" s="75"/>
      <c r="BJ608" s="75"/>
      <c r="BK608" s="75"/>
      <c r="BL608" s="75"/>
      <c r="BM608" s="75"/>
      <c r="BN608" s="75"/>
      <c r="BO608" s="75"/>
      <c r="BP608" s="75"/>
      <c r="BQ608" s="75"/>
      <c r="BR608" s="75"/>
      <c r="BS608" s="75"/>
      <c r="BT608" s="75"/>
      <c r="BU608" s="75"/>
      <c r="BV608" s="75"/>
      <c r="BW608" s="75"/>
      <c r="BX608" s="75"/>
      <c r="BY608" s="75"/>
      <c r="BZ608" s="75"/>
      <c r="CA608" s="75"/>
      <c r="CB608" s="75"/>
    </row>
    <row r="609" spans="1:80" ht="9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  <c r="AG609" s="75"/>
      <c r="AH609" s="75"/>
      <c r="AI609" s="75"/>
      <c r="AJ609" s="75"/>
      <c r="AK609" s="75"/>
      <c r="AL609" s="75"/>
      <c r="AM609" s="75"/>
      <c r="AN609" s="75"/>
      <c r="AO609" s="75"/>
      <c r="AP609" s="75"/>
      <c r="AQ609" s="75"/>
      <c r="AR609" s="75"/>
      <c r="AS609" s="75"/>
      <c r="AT609" s="75"/>
      <c r="AU609" s="75"/>
      <c r="AV609" s="75"/>
      <c r="AW609" s="75"/>
      <c r="AX609" s="75"/>
      <c r="AY609" s="75"/>
      <c r="AZ609" s="75"/>
      <c r="BA609" s="75"/>
      <c r="BB609" s="75"/>
      <c r="BC609" s="75"/>
      <c r="BD609" s="75"/>
      <c r="BE609" s="75"/>
      <c r="BF609" s="75"/>
      <c r="BG609" s="75"/>
      <c r="BH609" s="75"/>
      <c r="BI609" s="75"/>
      <c r="BJ609" s="75"/>
      <c r="BK609" s="75"/>
      <c r="BL609" s="75"/>
      <c r="BM609" s="75"/>
      <c r="BN609" s="75"/>
      <c r="BO609" s="75"/>
      <c r="BP609" s="75"/>
      <c r="BQ609" s="75"/>
      <c r="BR609" s="75"/>
      <c r="BS609" s="75"/>
      <c r="BT609" s="75"/>
      <c r="BU609" s="75"/>
      <c r="BV609" s="75"/>
      <c r="BW609" s="75"/>
      <c r="BX609" s="75"/>
      <c r="BY609" s="75"/>
      <c r="BZ609" s="75"/>
      <c r="CA609" s="75"/>
      <c r="CB609" s="75"/>
    </row>
    <row r="610" spans="1:80" ht="9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  <c r="AH610" s="75"/>
      <c r="AI610" s="75"/>
      <c r="AJ610" s="75"/>
      <c r="AK610" s="75"/>
      <c r="AL610" s="75"/>
      <c r="AM610" s="75"/>
      <c r="AN610" s="75"/>
      <c r="AO610" s="75"/>
      <c r="AP610" s="75"/>
      <c r="AQ610" s="75"/>
      <c r="AR610" s="75"/>
      <c r="AS610" s="75"/>
      <c r="AT610" s="75"/>
      <c r="AU610" s="75"/>
      <c r="AV610" s="75"/>
      <c r="AW610" s="75"/>
      <c r="AX610" s="75"/>
      <c r="AY610" s="75"/>
      <c r="AZ610" s="75"/>
      <c r="BA610" s="75"/>
      <c r="BB610" s="75"/>
      <c r="BC610" s="75"/>
      <c r="BD610" s="75"/>
      <c r="BE610" s="75"/>
      <c r="BF610" s="75"/>
      <c r="BG610" s="75"/>
      <c r="BH610" s="75"/>
      <c r="BI610" s="75"/>
      <c r="BJ610" s="75"/>
      <c r="BK610" s="75"/>
      <c r="BL610" s="75"/>
      <c r="BM610" s="75"/>
      <c r="BN610" s="75"/>
      <c r="BO610" s="75"/>
      <c r="BP610" s="75"/>
      <c r="BQ610" s="75"/>
      <c r="BR610" s="75"/>
      <c r="BS610" s="75"/>
      <c r="BT610" s="75"/>
      <c r="BU610" s="75"/>
      <c r="BV610" s="75"/>
      <c r="BW610" s="75"/>
      <c r="BX610" s="75"/>
      <c r="BY610" s="75"/>
      <c r="BZ610" s="75"/>
      <c r="CA610" s="75"/>
      <c r="CB610" s="75"/>
    </row>
    <row r="611" spans="1:80" ht="9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5"/>
      <c r="AG611" s="75"/>
      <c r="AH611" s="75"/>
      <c r="AI611" s="75"/>
      <c r="AJ611" s="75"/>
      <c r="AK611" s="75"/>
      <c r="AL611" s="75"/>
      <c r="AM611" s="75"/>
      <c r="AN611" s="75"/>
      <c r="AO611" s="75"/>
      <c r="AP611" s="75"/>
      <c r="AQ611" s="75"/>
      <c r="AR611" s="75"/>
      <c r="AS611" s="75"/>
      <c r="AT611" s="75"/>
      <c r="AU611" s="75"/>
      <c r="AV611" s="75"/>
      <c r="AW611" s="75"/>
      <c r="AX611" s="75"/>
      <c r="AY611" s="75"/>
      <c r="AZ611" s="75"/>
      <c r="BA611" s="75"/>
      <c r="BB611" s="75"/>
      <c r="BC611" s="75"/>
      <c r="BD611" s="75"/>
      <c r="BE611" s="75"/>
      <c r="BF611" s="75"/>
      <c r="BG611" s="75"/>
      <c r="BH611" s="75"/>
      <c r="BI611" s="75"/>
      <c r="BJ611" s="75"/>
      <c r="BK611" s="75"/>
      <c r="BL611" s="75"/>
      <c r="BM611" s="75"/>
      <c r="BN611" s="75"/>
      <c r="BO611" s="75"/>
      <c r="BP611" s="75"/>
      <c r="BQ611" s="75"/>
      <c r="BR611" s="75"/>
      <c r="BS611" s="75"/>
      <c r="BT611" s="75"/>
      <c r="BU611" s="75"/>
      <c r="BV611" s="75"/>
      <c r="BW611" s="75"/>
      <c r="BX611" s="75"/>
      <c r="BY611" s="75"/>
      <c r="BZ611" s="75"/>
      <c r="CA611" s="75"/>
      <c r="CB611" s="75"/>
    </row>
    <row r="612" spans="1:80" ht="9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  <c r="AS612" s="75"/>
      <c r="AT612" s="75"/>
      <c r="AU612" s="75"/>
      <c r="AV612" s="75"/>
      <c r="AW612" s="75"/>
      <c r="AX612" s="75"/>
      <c r="AY612" s="75"/>
      <c r="AZ612" s="75"/>
      <c r="BA612" s="75"/>
      <c r="BB612" s="75"/>
      <c r="BC612" s="75"/>
      <c r="BD612" s="75"/>
      <c r="BE612" s="75"/>
      <c r="BF612" s="75"/>
      <c r="BG612" s="75"/>
      <c r="BH612" s="75"/>
      <c r="BI612" s="75"/>
      <c r="BJ612" s="75"/>
      <c r="BK612" s="75"/>
      <c r="BL612" s="75"/>
      <c r="BM612" s="75"/>
      <c r="BN612" s="75"/>
      <c r="BO612" s="75"/>
      <c r="BP612" s="75"/>
      <c r="BQ612" s="75"/>
      <c r="BR612" s="75"/>
      <c r="BS612" s="75"/>
      <c r="BT612" s="75"/>
      <c r="BU612" s="75"/>
      <c r="BV612" s="75"/>
      <c r="BW612" s="75"/>
      <c r="BX612" s="75"/>
      <c r="BY612" s="75"/>
      <c r="BZ612" s="75"/>
      <c r="CA612" s="75"/>
      <c r="CB612" s="75"/>
    </row>
    <row r="613" spans="1:80" ht="9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/>
      <c r="AJ613" s="75"/>
      <c r="AK613" s="75"/>
      <c r="AL613" s="75"/>
      <c r="AM613" s="75"/>
      <c r="AN613" s="75"/>
      <c r="AO613" s="75"/>
      <c r="AP613" s="75"/>
      <c r="AQ613" s="75"/>
      <c r="AR613" s="75"/>
      <c r="AS613" s="75"/>
      <c r="AT613" s="75"/>
      <c r="AU613" s="75"/>
      <c r="AV613" s="75"/>
      <c r="AW613" s="75"/>
      <c r="AX613" s="75"/>
      <c r="AY613" s="75"/>
      <c r="AZ613" s="75"/>
      <c r="BA613" s="75"/>
      <c r="BB613" s="75"/>
      <c r="BC613" s="75"/>
      <c r="BD613" s="75"/>
      <c r="BE613" s="75"/>
      <c r="BF613" s="75"/>
      <c r="BG613" s="75"/>
      <c r="BH613" s="75"/>
      <c r="BI613" s="75"/>
      <c r="BJ613" s="75"/>
      <c r="BK613" s="75"/>
      <c r="BL613" s="75"/>
      <c r="BM613" s="75"/>
      <c r="BN613" s="75"/>
      <c r="BO613" s="75"/>
      <c r="BP613" s="75"/>
      <c r="BQ613" s="75"/>
      <c r="BR613" s="75"/>
      <c r="BS613" s="75"/>
      <c r="BT613" s="75"/>
      <c r="BU613" s="75"/>
      <c r="BV613" s="75"/>
      <c r="BW613" s="75"/>
      <c r="BX613" s="75"/>
      <c r="BY613" s="75"/>
      <c r="BZ613" s="75"/>
      <c r="CA613" s="75"/>
      <c r="CB613" s="75"/>
    </row>
    <row r="614" spans="1:80" ht="9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5"/>
      <c r="AL614" s="75"/>
      <c r="AM614" s="75"/>
      <c r="AN614" s="75"/>
      <c r="AO614" s="75"/>
      <c r="AP614" s="75"/>
      <c r="AQ614" s="75"/>
      <c r="AR614" s="75"/>
      <c r="AS614" s="75"/>
      <c r="AT614" s="75"/>
      <c r="AU614" s="75"/>
      <c r="AV614" s="75"/>
      <c r="AW614" s="75"/>
      <c r="AX614" s="75"/>
      <c r="AY614" s="75"/>
      <c r="AZ614" s="75"/>
      <c r="BA614" s="75"/>
      <c r="BB614" s="75"/>
      <c r="BC614" s="75"/>
      <c r="BD614" s="75"/>
      <c r="BE614" s="75"/>
      <c r="BF614" s="75"/>
      <c r="BG614" s="75"/>
      <c r="BH614" s="75"/>
      <c r="BI614" s="75"/>
      <c r="BJ614" s="75"/>
      <c r="BK614" s="75"/>
      <c r="BL614" s="75"/>
      <c r="BM614" s="75"/>
      <c r="BN614" s="75"/>
      <c r="BO614" s="75"/>
      <c r="BP614" s="75"/>
      <c r="BQ614" s="75"/>
      <c r="BR614" s="75"/>
      <c r="BS614" s="75"/>
      <c r="BT614" s="75"/>
      <c r="BU614" s="75"/>
      <c r="BV614" s="75"/>
      <c r="BW614" s="75"/>
      <c r="BX614" s="75"/>
      <c r="BY614" s="75"/>
      <c r="BZ614" s="75"/>
      <c r="CA614" s="75"/>
      <c r="CB614" s="75"/>
    </row>
    <row r="615" spans="1:80" ht="9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  <c r="AE615" s="75"/>
      <c r="AF615" s="75"/>
      <c r="AG615" s="75"/>
      <c r="AH615" s="75"/>
      <c r="AI615" s="75"/>
      <c r="AJ615" s="75"/>
      <c r="AK615" s="75"/>
      <c r="AL615" s="75"/>
      <c r="AM615" s="75"/>
      <c r="AN615" s="75"/>
      <c r="AO615" s="75"/>
      <c r="AP615" s="75"/>
      <c r="AQ615" s="75"/>
      <c r="AR615" s="75"/>
      <c r="AS615" s="75"/>
      <c r="AT615" s="75"/>
      <c r="AU615" s="75"/>
      <c r="AV615" s="75"/>
      <c r="AW615" s="75"/>
      <c r="AX615" s="75"/>
      <c r="AY615" s="75"/>
      <c r="AZ615" s="75"/>
      <c r="BA615" s="75"/>
      <c r="BB615" s="75"/>
      <c r="BC615" s="75"/>
      <c r="BD615" s="75"/>
      <c r="BE615" s="75"/>
      <c r="BF615" s="75"/>
      <c r="BG615" s="75"/>
      <c r="BH615" s="75"/>
      <c r="BI615" s="75"/>
      <c r="BJ615" s="75"/>
      <c r="BK615" s="75"/>
      <c r="BL615" s="75"/>
      <c r="BM615" s="75"/>
      <c r="BN615" s="75"/>
      <c r="BO615" s="75"/>
      <c r="BP615" s="75"/>
      <c r="BQ615" s="75"/>
      <c r="BR615" s="75"/>
      <c r="BS615" s="75"/>
      <c r="BT615" s="75"/>
      <c r="BU615" s="75"/>
      <c r="BV615" s="75"/>
      <c r="BW615" s="75"/>
      <c r="BX615" s="75"/>
      <c r="BY615" s="75"/>
      <c r="BZ615" s="75"/>
      <c r="CA615" s="75"/>
      <c r="CB615" s="75"/>
    </row>
    <row r="616" spans="1:80" ht="9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  <c r="AE616" s="75"/>
      <c r="AF616" s="75"/>
      <c r="AG616" s="75"/>
      <c r="AH616" s="75"/>
      <c r="AI616" s="75"/>
      <c r="AJ616" s="75"/>
      <c r="AK616" s="75"/>
      <c r="AL616" s="75"/>
      <c r="AM616" s="75"/>
      <c r="AN616" s="75"/>
      <c r="AO616" s="75"/>
      <c r="AP616" s="75"/>
      <c r="AQ616" s="75"/>
      <c r="AR616" s="75"/>
      <c r="AS616" s="75"/>
      <c r="AT616" s="75"/>
      <c r="AU616" s="75"/>
      <c r="AV616" s="75"/>
      <c r="AW616" s="75"/>
      <c r="AX616" s="75"/>
      <c r="AY616" s="75"/>
      <c r="AZ616" s="75"/>
      <c r="BA616" s="75"/>
      <c r="BB616" s="75"/>
      <c r="BC616" s="75"/>
      <c r="BD616" s="75"/>
      <c r="BE616" s="75"/>
      <c r="BF616" s="75"/>
      <c r="BG616" s="75"/>
      <c r="BH616" s="75"/>
      <c r="BI616" s="75"/>
      <c r="BJ616" s="75"/>
      <c r="BK616" s="75"/>
      <c r="BL616" s="75"/>
      <c r="BM616" s="75"/>
      <c r="BN616" s="75"/>
      <c r="BO616" s="75"/>
      <c r="BP616" s="75"/>
      <c r="BQ616" s="75"/>
      <c r="BR616" s="75"/>
      <c r="BS616" s="75"/>
      <c r="BT616" s="75"/>
      <c r="BU616" s="75"/>
      <c r="BV616" s="75"/>
      <c r="BW616" s="75"/>
      <c r="BX616" s="75"/>
      <c r="BY616" s="75"/>
      <c r="BZ616" s="75"/>
      <c r="CA616" s="75"/>
      <c r="CB616" s="75"/>
    </row>
    <row r="617" spans="1:80" ht="9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  <c r="AS617" s="75"/>
      <c r="AT617" s="75"/>
      <c r="AU617" s="75"/>
      <c r="AV617" s="75"/>
      <c r="AW617" s="75"/>
      <c r="AX617" s="75"/>
      <c r="AY617" s="75"/>
      <c r="AZ617" s="75"/>
      <c r="BA617" s="75"/>
      <c r="BB617" s="75"/>
      <c r="BC617" s="75"/>
      <c r="BD617" s="75"/>
      <c r="BE617" s="75"/>
      <c r="BF617" s="75"/>
      <c r="BG617" s="75"/>
      <c r="BH617" s="75"/>
      <c r="BI617" s="75"/>
      <c r="BJ617" s="75"/>
      <c r="BK617" s="75"/>
      <c r="BL617" s="75"/>
      <c r="BM617" s="75"/>
      <c r="BN617" s="75"/>
      <c r="BO617" s="75"/>
      <c r="BP617" s="75"/>
      <c r="BQ617" s="75"/>
      <c r="BR617" s="75"/>
      <c r="BS617" s="75"/>
      <c r="BT617" s="75"/>
      <c r="BU617" s="75"/>
      <c r="BV617" s="75"/>
      <c r="BW617" s="75"/>
      <c r="BX617" s="75"/>
      <c r="BY617" s="75"/>
      <c r="BZ617" s="75"/>
      <c r="CA617" s="75"/>
      <c r="CB617" s="75"/>
    </row>
    <row r="618" spans="1:80" ht="9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5"/>
      <c r="AL618" s="75"/>
      <c r="AM618" s="75"/>
      <c r="AN618" s="75"/>
      <c r="AO618" s="75"/>
      <c r="AP618" s="75"/>
      <c r="AQ618" s="75"/>
      <c r="AR618" s="75"/>
      <c r="AS618" s="75"/>
      <c r="AT618" s="75"/>
      <c r="AU618" s="75"/>
      <c r="AV618" s="75"/>
      <c r="AW618" s="75"/>
      <c r="AX618" s="75"/>
      <c r="AY618" s="75"/>
      <c r="AZ618" s="75"/>
      <c r="BA618" s="75"/>
      <c r="BB618" s="75"/>
      <c r="BC618" s="75"/>
      <c r="BD618" s="75"/>
      <c r="BE618" s="75"/>
      <c r="BF618" s="75"/>
      <c r="BG618" s="75"/>
      <c r="BH618" s="75"/>
      <c r="BI618" s="75"/>
      <c r="BJ618" s="75"/>
      <c r="BK618" s="75"/>
      <c r="BL618" s="75"/>
      <c r="BM618" s="75"/>
      <c r="BN618" s="75"/>
      <c r="BO618" s="75"/>
      <c r="BP618" s="75"/>
      <c r="BQ618" s="75"/>
      <c r="BR618" s="75"/>
      <c r="BS618" s="75"/>
      <c r="BT618" s="75"/>
      <c r="BU618" s="75"/>
      <c r="BV618" s="75"/>
      <c r="BW618" s="75"/>
      <c r="BX618" s="75"/>
      <c r="BY618" s="75"/>
      <c r="BZ618" s="75"/>
      <c r="CA618" s="75"/>
      <c r="CB618" s="75"/>
    </row>
    <row r="619" spans="1:80" ht="9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5"/>
      <c r="AL619" s="75"/>
      <c r="AM619" s="75"/>
      <c r="AN619" s="75"/>
      <c r="AO619" s="75"/>
      <c r="AP619" s="75"/>
      <c r="AQ619" s="75"/>
      <c r="AR619" s="75"/>
      <c r="AS619" s="75"/>
      <c r="AT619" s="75"/>
      <c r="AU619" s="75"/>
      <c r="AV619" s="75"/>
      <c r="AW619" s="75"/>
      <c r="AX619" s="75"/>
      <c r="AY619" s="75"/>
      <c r="AZ619" s="75"/>
      <c r="BA619" s="75"/>
      <c r="BB619" s="75"/>
      <c r="BC619" s="75"/>
      <c r="BD619" s="75"/>
      <c r="BE619" s="75"/>
      <c r="BF619" s="75"/>
      <c r="BG619" s="75"/>
      <c r="BH619" s="75"/>
      <c r="BI619" s="75"/>
      <c r="BJ619" s="75"/>
      <c r="BK619" s="75"/>
      <c r="BL619" s="75"/>
      <c r="BM619" s="75"/>
      <c r="BN619" s="75"/>
      <c r="BO619" s="75"/>
      <c r="BP619" s="75"/>
      <c r="BQ619" s="75"/>
      <c r="BR619" s="75"/>
      <c r="BS619" s="75"/>
      <c r="BT619" s="75"/>
      <c r="BU619" s="75"/>
      <c r="BV619" s="75"/>
      <c r="BW619" s="75"/>
      <c r="BX619" s="75"/>
      <c r="BY619" s="75"/>
      <c r="BZ619" s="75"/>
      <c r="CA619" s="75"/>
      <c r="CB619" s="75"/>
    </row>
    <row r="620" spans="1:80" ht="9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5"/>
      <c r="AL620" s="75"/>
      <c r="AM620" s="75"/>
      <c r="AN620" s="75"/>
      <c r="AO620" s="75"/>
      <c r="AP620" s="75"/>
      <c r="AQ620" s="75"/>
      <c r="AR620" s="75"/>
      <c r="AS620" s="75"/>
      <c r="AT620" s="75"/>
      <c r="AU620" s="75"/>
      <c r="AV620" s="75"/>
      <c r="AW620" s="75"/>
      <c r="AX620" s="75"/>
      <c r="AY620" s="75"/>
      <c r="AZ620" s="75"/>
      <c r="BA620" s="75"/>
      <c r="BB620" s="75"/>
      <c r="BC620" s="75"/>
      <c r="BD620" s="75"/>
      <c r="BE620" s="75"/>
      <c r="BF620" s="75"/>
      <c r="BG620" s="75"/>
      <c r="BH620" s="75"/>
      <c r="BI620" s="75"/>
      <c r="BJ620" s="75"/>
      <c r="BK620" s="75"/>
      <c r="BL620" s="75"/>
      <c r="BM620" s="75"/>
      <c r="BN620" s="75"/>
      <c r="BO620" s="75"/>
      <c r="BP620" s="75"/>
      <c r="BQ620" s="75"/>
      <c r="BR620" s="75"/>
      <c r="BS620" s="75"/>
      <c r="BT620" s="75"/>
      <c r="BU620" s="75"/>
      <c r="BV620" s="75"/>
      <c r="BW620" s="75"/>
      <c r="BX620" s="75"/>
      <c r="BY620" s="75"/>
      <c r="BZ620" s="75"/>
      <c r="CA620" s="75"/>
      <c r="CB620" s="75"/>
    </row>
    <row r="621" spans="1:80" ht="9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5"/>
      <c r="AL621" s="75"/>
      <c r="AM621" s="75"/>
      <c r="AN621" s="75"/>
      <c r="AO621" s="75"/>
      <c r="AP621" s="75"/>
      <c r="AQ621" s="75"/>
      <c r="AR621" s="75"/>
      <c r="AS621" s="75"/>
      <c r="AT621" s="75"/>
      <c r="AU621" s="75"/>
      <c r="AV621" s="75"/>
      <c r="AW621" s="75"/>
      <c r="AX621" s="75"/>
      <c r="AY621" s="75"/>
      <c r="AZ621" s="75"/>
      <c r="BA621" s="75"/>
      <c r="BB621" s="75"/>
      <c r="BC621" s="75"/>
      <c r="BD621" s="75"/>
      <c r="BE621" s="75"/>
      <c r="BF621" s="75"/>
      <c r="BG621" s="75"/>
      <c r="BH621" s="75"/>
      <c r="BI621" s="75"/>
      <c r="BJ621" s="75"/>
      <c r="BK621" s="75"/>
      <c r="BL621" s="75"/>
      <c r="BM621" s="75"/>
      <c r="BN621" s="75"/>
      <c r="BO621" s="75"/>
      <c r="BP621" s="75"/>
      <c r="BQ621" s="75"/>
      <c r="BR621" s="75"/>
      <c r="BS621" s="75"/>
      <c r="BT621" s="75"/>
      <c r="BU621" s="75"/>
      <c r="BV621" s="75"/>
      <c r="BW621" s="75"/>
      <c r="BX621" s="75"/>
      <c r="BY621" s="75"/>
      <c r="BZ621" s="75"/>
      <c r="CA621" s="75"/>
      <c r="CB621" s="75"/>
    </row>
    <row r="622" spans="1:80" ht="9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/>
      <c r="AS622" s="75"/>
      <c r="AT622" s="75"/>
      <c r="AU622" s="75"/>
      <c r="AV622" s="75"/>
      <c r="AW622" s="75"/>
      <c r="AX622" s="75"/>
      <c r="AY622" s="75"/>
      <c r="AZ622" s="75"/>
      <c r="BA622" s="75"/>
      <c r="BB622" s="75"/>
      <c r="BC622" s="75"/>
      <c r="BD622" s="75"/>
      <c r="BE622" s="75"/>
      <c r="BF622" s="75"/>
      <c r="BG622" s="75"/>
      <c r="BH622" s="75"/>
      <c r="BI622" s="75"/>
      <c r="BJ622" s="75"/>
      <c r="BK622" s="75"/>
      <c r="BL622" s="75"/>
      <c r="BM622" s="75"/>
      <c r="BN622" s="75"/>
      <c r="BO622" s="75"/>
      <c r="BP622" s="75"/>
      <c r="BQ622" s="75"/>
      <c r="BR622" s="75"/>
      <c r="BS622" s="75"/>
      <c r="BT622" s="75"/>
      <c r="BU622" s="75"/>
      <c r="BV622" s="75"/>
      <c r="BW622" s="75"/>
      <c r="BX622" s="75"/>
      <c r="BY622" s="75"/>
      <c r="BZ622" s="75"/>
      <c r="CA622" s="75"/>
      <c r="CB622" s="75"/>
    </row>
    <row r="623" spans="1:80" ht="9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  <c r="AS623" s="75"/>
      <c r="AT623" s="75"/>
      <c r="AU623" s="75"/>
      <c r="AV623" s="75"/>
      <c r="AW623" s="75"/>
      <c r="AX623" s="75"/>
      <c r="AY623" s="75"/>
      <c r="AZ623" s="75"/>
      <c r="BA623" s="75"/>
      <c r="BB623" s="75"/>
      <c r="BC623" s="75"/>
      <c r="BD623" s="75"/>
      <c r="BE623" s="75"/>
      <c r="BF623" s="75"/>
      <c r="BG623" s="75"/>
      <c r="BH623" s="75"/>
      <c r="BI623" s="75"/>
      <c r="BJ623" s="75"/>
      <c r="BK623" s="75"/>
      <c r="BL623" s="75"/>
      <c r="BM623" s="75"/>
      <c r="BN623" s="75"/>
      <c r="BO623" s="75"/>
      <c r="BP623" s="75"/>
      <c r="BQ623" s="75"/>
      <c r="BR623" s="75"/>
      <c r="BS623" s="75"/>
      <c r="BT623" s="75"/>
      <c r="BU623" s="75"/>
      <c r="BV623" s="75"/>
      <c r="BW623" s="75"/>
      <c r="BX623" s="75"/>
      <c r="BY623" s="75"/>
      <c r="BZ623" s="75"/>
      <c r="CA623" s="75"/>
      <c r="CB623" s="75"/>
    </row>
    <row r="624" spans="1:80" ht="9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5"/>
      <c r="AL624" s="75"/>
      <c r="AM624" s="75"/>
      <c r="AN624" s="75"/>
      <c r="AO624" s="75"/>
      <c r="AP624" s="75"/>
      <c r="AQ624" s="75"/>
      <c r="AR624" s="75"/>
      <c r="AS624" s="75"/>
      <c r="AT624" s="75"/>
      <c r="AU624" s="75"/>
      <c r="AV624" s="75"/>
      <c r="AW624" s="75"/>
      <c r="AX624" s="75"/>
      <c r="AY624" s="75"/>
      <c r="AZ624" s="75"/>
      <c r="BA624" s="75"/>
      <c r="BB624" s="75"/>
      <c r="BC624" s="75"/>
      <c r="BD624" s="75"/>
      <c r="BE624" s="75"/>
      <c r="BF624" s="75"/>
      <c r="BG624" s="75"/>
      <c r="BH624" s="75"/>
      <c r="BI624" s="75"/>
      <c r="BJ624" s="75"/>
      <c r="BK624" s="75"/>
      <c r="BL624" s="75"/>
      <c r="BM624" s="75"/>
      <c r="BN624" s="75"/>
      <c r="BO624" s="75"/>
      <c r="BP624" s="75"/>
      <c r="BQ624" s="75"/>
      <c r="BR624" s="75"/>
      <c r="BS624" s="75"/>
      <c r="BT624" s="75"/>
      <c r="BU624" s="75"/>
      <c r="BV624" s="75"/>
      <c r="BW624" s="75"/>
      <c r="BX624" s="75"/>
      <c r="BY624" s="75"/>
      <c r="BZ624" s="75"/>
      <c r="CA624" s="75"/>
      <c r="CB624" s="75"/>
    </row>
    <row r="625" spans="1:80" ht="9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75"/>
      <c r="AK625" s="75"/>
      <c r="AL625" s="75"/>
      <c r="AM625" s="75"/>
      <c r="AN625" s="75"/>
      <c r="AO625" s="75"/>
      <c r="AP625" s="75"/>
      <c r="AQ625" s="75"/>
      <c r="AR625" s="75"/>
      <c r="AS625" s="75"/>
      <c r="AT625" s="75"/>
      <c r="AU625" s="75"/>
      <c r="AV625" s="75"/>
      <c r="AW625" s="75"/>
      <c r="AX625" s="75"/>
      <c r="AY625" s="75"/>
      <c r="AZ625" s="75"/>
      <c r="BA625" s="75"/>
      <c r="BB625" s="75"/>
      <c r="BC625" s="75"/>
      <c r="BD625" s="75"/>
      <c r="BE625" s="75"/>
      <c r="BF625" s="75"/>
      <c r="BG625" s="75"/>
      <c r="BH625" s="75"/>
      <c r="BI625" s="75"/>
      <c r="BJ625" s="75"/>
      <c r="BK625" s="75"/>
      <c r="BL625" s="75"/>
      <c r="BM625" s="75"/>
      <c r="BN625" s="75"/>
      <c r="BO625" s="75"/>
      <c r="BP625" s="75"/>
      <c r="BQ625" s="75"/>
      <c r="BR625" s="75"/>
      <c r="BS625" s="75"/>
      <c r="BT625" s="75"/>
      <c r="BU625" s="75"/>
      <c r="BV625" s="75"/>
      <c r="BW625" s="75"/>
      <c r="BX625" s="75"/>
      <c r="BY625" s="75"/>
      <c r="BZ625" s="75"/>
      <c r="CA625" s="75"/>
      <c r="CB625" s="75"/>
    </row>
    <row r="626" spans="1:80" ht="9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  <c r="AH626" s="75"/>
      <c r="AI626" s="75"/>
      <c r="AJ626" s="75"/>
      <c r="AK626" s="75"/>
      <c r="AL626" s="75"/>
      <c r="AM626" s="75"/>
      <c r="AN626" s="75"/>
      <c r="AO626" s="75"/>
      <c r="AP626" s="75"/>
      <c r="AQ626" s="75"/>
      <c r="AR626" s="75"/>
      <c r="AS626" s="75"/>
      <c r="AT626" s="75"/>
      <c r="AU626" s="75"/>
      <c r="AV626" s="75"/>
      <c r="AW626" s="75"/>
      <c r="AX626" s="75"/>
      <c r="AY626" s="75"/>
      <c r="AZ626" s="75"/>
      <c r="BA626" s="75"/>
      <c r="BB626" s="75"/>
      <c r="BC626" s="75"/>
      <c r="BD626" s="75"/>
      <c r="BE626" s="75"/>
      <c r="BF626" s="75"/>
      <c r="BG626" s="75"/>
      <c r="BH626" s="75"/>
      <c r="BI626" s="75"/>
      <c r="BJ626" s="75"/>
      <c r="BK626" s="75"/>
      <c r="BL626" s="75"/>
      <c r="BM626" s="75"/>
      <c r="BN626" s="75"/>
      <c r="BO626" s="75"/>
      <c r="BP626" s="75"/>
      <c r="BQ626" s="75"/>
      <c r="BR626" s="75"/>
      <c r="BS626" s="75"/>
      <c r="BT626" s="75"/>
      <c r="BU626" s="75"/>
      <c r="BV626" s="75"/>
      <c r="BW626" s="75"/>
      <c r="BX626" s="75"/>
      <c r="BY626" s="75"/>
      <c r="BZ626" s="75"/>
      <c r="CA626" s="75"/>
      <c r="CB626" s="75"/>
    </row>
    <row r="627" spans="1:80" ht="9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  <c r="AS627" s="75"/>
      <c r="AT627" s="75"/>
      <c r="AU627" s="75"/>
      <c r="AV627" s="75"/>
      <c r="AW627" s="75"/>
      <c r="AX627" s="75"/>
      <c r="AY627" s="75"/>
      <c r="AZ627" s="75"/>
      <c r="BA627" s="75"/>
      <c r="BB627" s="75"/>
      <c r="BC627" s="75"/>
      <c r="BD627" s="75"/>
      <c r="BE627" s="75"/>
      <c r="BF627" s="75"/>
      <c r="BG627" s="75"/>
      <c r="BH627" s="75"/>
      <c r="BI627" s="75"/>
      <c r="BJ627" s="75"/>
      <c r="BK627" s="75"/>
      <c r="BL627" s="75"/>
      <c r="BM627" s="75"/>
      <c r="BN627" s="75"/>
      <c r="BO627" s="75"/>
      <c r="BP627" s="75"/>
      <c r="BQ627" s="75"/>
      <c r="BR627" s="75"/>
      <c r="BS627" s="75"/>
      <c r="BT627" s="75"/>
      <c r="BU627" s="75"/>
      <c r="BV627" s="75"/>
      <c r="BW627" s="75"/>
      <c r="BX627" s="75"/>
      <c r="BY627" s="75"/>
      <c r="BZ627" s="75"/>
      <c r="CA627" s="75"/>
      <c r="CB627" s="75"/>
    </row>
    <row r="628" spans="1:80" ht="9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5"/>
      <c r="AJ628" s="75"/>
      <c r="AK628" s="75"/>
      <c r="AL628" s="75"/>
      <c r="AM628" s="75"/>
      <c r="AN628" s="75"/>
      <c r="AO628" s="75"/>
      <c r="AP628" s="75"/>
      <c r="AQ628" s="75"/>
      <c r="AR628" s="75"/>
      <c r="AS628" s="75"/>
      <c r="AT628" s="75"/>
      <c r="AU628" s="75"/>
      <c r="AV628" s="75"/>
      <c r="AW628" s="75"/>
      <c r="AX628" s="75"/>
      <c r="AY628" s="75"/>
      <c r="AZ628" s="75"/>
      <c r="BA628" s="75"/>
      <c r="BB628" s="75"/>
      <c r="BC628" s="75"/>
      <c r="BD628" s="75"/>
      <c r="BE628" s="75"/>
      <c r="BF628" s="75"/>
      <c r="BG628" s="75"/>
      <c r="BH628" s="75"/>
      <c r="BI628" s="75"/>
      <c r="BJ628" s="75"/>
      <c r="BK628" s="75"/>
      <c r="BL628" s="75"/>
      <c r="BM628" s="75"/>
      <c r="BN628" s="75"/>
      <c r="BO628" s="75"/>
      <c r="BP628" s="75"/>
      <c r="BQ628" s="75"/>
      <c r="BR628" s="75"/>
      <c r="BS628" s="75"/>
      <c r="BT628" s="75"/>
      <c r="BU628" s="75"/>
      <c r="BV628" s="75"/>
      <c r="BW628" s="75"/>
      <c r="BX628" s="75"/>
      <c r="BY628" s="75"/>
      <c r="BZ628" s="75"/>
      <c r="CA628" s="75"/>
      <c r="CB628" s="75"/>
    </row>
    <row r="629" spans="1:80" ht="9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  <c r="AL629" s="75"/>
      <c r="AM629" s="75"/>
      <c r="AN629" s="75"/>
      <c r="AO629" s="75"/>
      <c r="AP629" s="75"/>
      <c r="AQ629" s="75"/>
      <c r="AR629" s="75"/>
      <c r="AS629" s="75"/>
      <c r="AT629" s="75"/>
      <c r="AU629" s="75"/>
      <c r="AV629" s="75"/>
      <c r="AW629" s="75"/>
      <c r="AX629" s="75"/>
      <c r="AY629" s="75"/>
      <c r="AZ629" s="75"/>
      <c r="BA629" s="75"/>
      <c r="BB629" s="75"/>
      <c r="BC629" s="75"/>
      <c r="BD629" s="75"/>
      <c r="BE629" s="75"/>
      <c r="BF629" s="75"/>
      <c r="BG629" s="75"/>
      <c r="BH629" s="75"/>
      <c r="BI629" s="75"/>
      <c r="BJ629" s="75"/>
      <c r="BK629" s="75"/>
      <c r="BL629" s="75"/>
      <c r="BM629" s="75"/>
      <c r="BN629" s="75"/>
      <c r="BO629" s="75"/>
      <c r="BP629" s="75"/>
      <c r="BQ629" s="75"/>
      <c r="BR629" s="75"/>
      <c r="BS629" s="75"/>
      <c r="BT629" s="75"/>
      <c r="BU629" s="75"/>
      <c r="BV629" s="75"/>
      <c r="BW629" s="75"/>
      <c r="BX629" s="75"/>
      <c r="BY629" s="75"/>
      <c r="BZ629" s="75"/>
      <c r="CA629" s="75"/>
      <c r="CB629" s="75"/>
    </row>
    <row r="630" spans="1:80" ht="9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5"/>
      <c r="AL630" s="75"/>
      <c r="AM630" s="75"/>
      <c r="AN630" s="75"/>
      <c r="AO630" s="75"/>
      <c r="AP630" s="75"/>
      <c r="AQ630" s="75"/>
      <c r="AR630" s="75"/>
      <c r="AS630" s="75"/>
      <c r="AT630" s="75"/>
      <c r="AU630" s="75"/>
      <c r="AV630" s="75"/>
      <c r="AW630" s="75"/>
      <c r="AX630" s="75"/>
      <c r="AY630" s="75"/>
      <c r="AZ630" s="75"/>
      <c r="BA630" s="75"/>
      <c r="BB630" s="75"/>
      <c r="BC630" s="75"/>
      <c r="BD630" s="75"/>
      <c r="BE630" s="75"/>
      <c r="BF630" s="75"/>
      <c r="BG630" s="75"/>
      <c r="BH630" s="75"/>
      <c r="BI630" s="75"/>
      <c r="BJ630" s="75"/>
      <c r="BK630" s="75"/>
      <c r="BL630" s="75"/>
      <c r="BM630" s="75"/>
      <c r="BN630" s="75"/>
      <c r="BO630" s="75"/>
      <c r="BP630" s="75"/>
      <c r="BQ630" s="75"/>
      <c r="BR630" s="75"/>
      <c r="BS630" s="75"/>
      <c r="BT630" s="75"/>
      <c r="BU630" s="75"/>
      <c r="BV630" s="75"/>
      <c r="BW630" s="75"/>
      <c r="BX630" s="75"/>
      <c r="BY630" s="75"/>
      <c r="BZ630" s="75"/>
      <c r="CA630" s="75"/>
      <c r="CB630" s="75"/>
    </row>
    <row r="631" spans="1:80" ht="9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  <c r="AL631" s="75"/>
      <c r="AM631" s="75"/>
      <c r="AN631" s="75"/>
      <c r="AO631" s="75"/>
      <c r="AP631" s="75"/>
      <c r="AQ631" s="75"/>
      <c r="AR631" s="75"/>
      <c r="AS631" s="75"/>
      <c r="AT631" s="75"/>
      <c r="AU631" s="75"/>
      <c r="AV631" s="75"/>
      <c r="AW631" s="75"/>
      <c r="AX631" s="75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  <c r="BK631" s="75"/>
      <c r="BL631" s="75"/>
      <c r="BM631" s="75"/>
      <c r="BN631" s="75"/>
      <c r="BO631" s="75"/>
      <c r="BP631" s="75"/>
      <c r="BQ631" s="75"/>
      <c r="BR631" s="75"/>
      <c r="BS631" s="75"/>
      <c r="BT631" s="75"/>
      <c r="BU631" s="75"/>
      <c r="BV631" s="75"/>
      <c r="BW631" s="75"/>
      <c r="BX631" s="75"/>
      <c r="BY631" s="75"/>
      <c r="BZ631" s="75"/>
      <c r="CA631" s="75"/>
      <c r="CB631" s="75"/>
    </row>
    <row r="632" spans="1:80" ht="9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/>
      <c r="AN632" s="75"/>
      <c r="AO632" s="75"/>
      <c r="AP632" s="75"/>
      <c r="AQ632" s="75"/>
      <c r="AR632" s="75"/>
      <c r="AS632" s="75"/>
      <c r="AT632" s="75"/>
      <c r="AU632" s="75"/>
      <c r="AV632" s="75"/>
      <c r="AW632" s="75"/>
      <c r="AX632" s="75"/>
      <c r="AY632" s="75"/>
      <c r="AZ632" s="75"/>
      <c r="BA632" s="75"/>
      <c r="BB632" s="75"/>
      <c r="BC632" s="75"/>
      <c r="BD632" s="75"/>
      <c r="BE632" s="75"/>
      <c r="BF632" s="75"/>
      <c r="BG632" s="75"/>
      <c r="BH632" s="75"/>
      <c r="BI632" s="75"/>
      <c r="BJ632" s="75"/>
      <c r="BK632" s="75"/>
      <c r="BL632" s="75"/>
      <c r="BM632" s="75"/>
      <c r="BN632" s="75"/>
      <c r="BO632" s="75"/>
      <c r="BP632" s="75"/>
      <c r="BQ632" s="75"/>
      <c r="BR632" s="75"/>
      <c r="BS632" s="75"/>
      <c r="BT632" s="75"/>
      <c r="BU632" s="75"/>
      <c r="BV632" s="75"/>
      <c r="BW632" s="75"/>
      <c r="BX632" s="75"/>
      <c r="BY632" s="75"/>
      <c r="BZ632" s="75"/>
      <c r="CA632" s="75"/>
      <c r="CB632" s="75"/>
    </row>
    <row r="633" spans="1:80" ht="9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5"/>
      <c r="AL633" s="75"/>
      <c r="AM633" s="75"/>
      <c r="AN633" s="75"/>
      <c r="AO633" s="75"/>
      <c r="AP633" s="75"/>
      <c r="AQ633" s="75"/>
      <c r="AR633" s="75"/>
      <c r="AS633" s="75"/>
      <c r="AT633" s="75"/>
      <c r="AU633" s="75"/>
      <c r="AV633" s="75"/>
      <c r="AW633" s="75"/>
      <c r="AX633" s="75"/>
      <c r="AY633" s="75"/>
      <c r="AZ633" s="75"/>
      <c r="BA633" s="75"/>
      <c r="BB633" s="75"/>
      <c r="BC633" s="75"/>
      <c r="BD633" s="75"/>
      <c r="BE633" s="75"/>
      <c r="BF633" s="75"/>
      <c r="BG633" s="75"/>
      <c r="BH633" s="75"/>
      <c r="BI633" s="75"/>
      <c r="BJ633" s="75"/>
      <c r="BK633" s="75"/>
      <c r="BL633" s="75"/>
      <c r="BM633" s="75"/>
      <c r="BN633" s="75"/>
      <c r="BO633" s="75"/>
      <c r="BP633" s="75"/>
      <c r="BQ633" s="75"/>
      <c r="BR633" s="75"/>
      <c r="BS633" s="75"/>
      <c r="BT633" s="75"/>
      <c r="BU633" s="75"/>
      <c r="BV633" s="75"/>
      <c r="BW633" s="75"/>
      <c r="BX633" s="75"/>
      <c r="BY633" s="75"/>
      <c r="BZ633" s="75"/>
      <c r="CA633" s="75"/>
      <c r="CB633" s="75"/>
    </row>
    <row r="634" spans="1:80" ht="9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  <c r="AG634" s="75"/>
      <c r="AH634" s="75"/>
      <c r="AI634" s="75"/>
      <c r="AJ634" s="75"/>
      <c r="AK634" s="75"/>
      <c r="AL634" s="75"/>
      <c r="AM634" s="75"/>
      <c r="AN634" s="75"/>
      <c r="AO634" s="75"/>
      <c r="AP634" s="75"/>
      <c r="AQ634" s="75"/>
      <c r="AR634" s="75"/>
      <c r="AS634" s="75"/>
      <c r="AT634" s="75"/>
      <c r="AU634" s="75"/>
      <c r="AV634" s="75"/>
      <c r="AW634" s="75"/>
      <c r="AX634" s="75"/>
      <c r="AY634" s="75"/>
      <c r="AZ634" s="75"/>
      <c r="BA634" s="75"/>
      <c r="BB634" s="75"/>
      <c r="BC634" s="75"/>
      <c r="BD634" s="75"/>
      <c r="BE634" s="75"/>
      <c r="BF634" s="75"/>
      <c r="BG634" s="75"/>
      <c r="BH634" s="75"/>
      <c r="BI634" s="75"/>
      <c r="BJ634" s="75"/>
      <c r="BK634" s="75"/>
      <c r="BL634" s="75"/>
      <c r="BM634" s="75"/>
      <c r="BN634" s="75"/>
      <c r="BO634" s="75"/>
      <c r="BP634" s="75"/>
      <c r="BQ634" s="75"/>
      <c r="BR634" s="75"/>
      <c r="BS634" s="75"/>
      <c r="BT634" s="75"/>
      <c r="BU634" s="75"/>
      <c r="BV634" s="75"/>
      <c r="BW634" s="75"/>
      <c r="BX634" s="75"/>
      <c r="BY634" s="75"/>
      <c r="BZ634" s="75"/>
      <c r="CA634" s="75"/>
      <c r="CB634" s="75"/>
    </row>
    <row r="635" spans="1:80" ht="9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75"/>
      <c r="AI635" s="75"/>
      <c r="AJ635" s="75"/>
      <c r="AK635" s="75"/>
      <c r="AL635" s="75"/>
      <c r="AM635" s="75"/>
      <c r="AN635" s="75"/>
      <c r="AO635" s="75"/>
      <c r="AP635" s="75"/>
      <c r="AQ635" s="75"/>
      <c r="AR635" s="75"/>
      <c r="AS635" s="75"/>
      <c r="AT635" s="75"/>
      <c r="AU635" s="75"/>
      <c r="AV635" s="75"/>
      <c r="AW635" s="75"/>
      <c r="AX635" s="75"/>
      <c r="AY635" s="75"/>
      <c r="AZ635" s="75"/>
      <c r="BA635" s="75"/>
      <c r="BB635" s="75"/>
      <c r="BC635" s="75"/>
      <c r="BD635" s="75"/>
      <c r="BE635" s="75"/>
      <c r="BF635" s="75"/>
      <c r="BG635" s="75"/>
      <c r="BH635" s="75"/>
      <c r="BI635" s="75"/>
      <c r="BJ635" s="75"/>
      <c r="BK635" s="75"/>
      <c r="BL635" s="75"/>
      <c r="BM635" s="75"/>
      <c r="BN635" s="75"/>
      <c r="BO635" s="75"/>
      <c r="BP635" s="75"/>
      <c r="BQ635" s="75"/>
      <c r="BR635" s="75"/>
      <c r="BS635" s="75"/>
      <c r="BT635" s="75"/>
      <c r="BU635" s="75"/>
      <c r="BV635" s="75"/>
      <c r="BW635" s="75"/>
      <c r="BX635" s="75"/>
      <c r="BY635" s="75"/>
      <c r="BZ635" s="75"/>
      <c r="CA635" s="75"/>
      <c r="CB635" s="75"/>
    </row>
    <row r="636" spans="1:80" ht="9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5"/>
      <c r="AL636" s="75"/>
      <c r="AM636" s="75"/>
      <c r="AN636" s="75"/>
      <c r="AO636" s="75"/>
      <c r="AP636" s="75"/>
      <c r="AQ636" s="75"/>
      <c r="AR636" s="75"/>
      <c r="AS636" s="75"/>
      <c r="AT636" s="75"/>
      <c r="AU636" s="75"/>
      <c r="AV636" s="75"/>
      <c r="AW636" s="75"/>
      <c r="AX636" s="75"/>
      <c r="AY636" s="75"/>
      <c r="AZ636" s="75"/>
      <c r="BA636" s="75"/>
      <c r="BB636" s="75"/>
      <c r="BC636" s="75"/>
      <c r="BD636" s="75"/>
      <c r="BE636" s="75"/>
      <c r="BF636" s="75"/>
      <c r="BG636" s="75"/>
      <c r="BH636" s="75"/>
      <c r="BI636" s="75"/>
      <c r="BJ636" s="75"/>
      <c r="BK636" s="75"/>
      <c r="BL636" s="75"/>
      <c r="BM636" s="75"/>
      <c r="BN636" s="75"/>
      <c r="BO636" s="75"/>
      <c r="BP636" s="75"/>
      <c r="BQ636" s="75"/>
      <c r="BR636" s="75"/>
      <c r="BS636" s="75"/>
      <c r="BT636" s="75"/>
      <c r="BU636" s="75"/>
      <c r="BV636" s="75"/>
      <c r="BW636" s="75"/>
      <c r="BX636" s="75"/>
      <c r="BY636" s="75"/>
      <c r="BZ636" s="75"/>
      <c r="CA636" s="75"/>
      <c r="CB636" s="75"/>
    </row>
    <row r="637" spans="1:80" ht="9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/>
      <c r="AS637" s="75"/>
      <c r="AT637" s="75"/>
      <c r="AU637" s="75"/>
      <c r="AV637" s="75"/>
      <c r="AW637" s="75"/>
      <c r="AX637" s="75"/>
      <c r="AY637" s="75"/>
      <c r="AZ637" s="75"/>
      <c r="BA637" s="75"/>
      <c r="BB637" s="75"/>
      <c r="BC637" s="75"/>
      <c r="BD637" s="75"/>
      <c r="BE637" s="75"/>
      <c r="BF637" s="75"/>
      <c r="BG637" s="75"/>
      <c r="BH637" s="75"/>
      <c r="BI637" s="75"/>
      <c r="BJ637" s="75"/>
      <c r="BK637" s="75"/>
      <c r="BL637" s="75"/>
      <c r="BM637" s="75"/>
      <c r="BN637" s="75"/>
      <c r="BO637" s="75"/>
      <c r="BP637" s="75"/>
      <c r="BQ637" s="75"/>
      <c r="BR637" s="75"/>
      <c r="BS637" s="75"/>
      <c r="BT637" s="75"/>
      <c r="BU637" s="75"/>
      <c r="BV637" s="75"/>
      <c r="BW637" s="75"/>
      <c r="BX637" s="75"/>
      <c r="BY637" s="75"/>
      <c r="BZ637" s="75"/>
      <c r="CA637" s="75"/>
      <c r="CB637" s="75"/>
    </row>
    <row r="638" spans="1:80" ht="9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5"/>
      <c r="AL638" s="75"/>
      <c r="AM638" s="75"/>
      <c r="AN638" s="75"/>
      <c r="AO638" s="75"/>
      <c r="AP638" s="75"/>
      <c r="AQ638" s="75"/>
      <c r="AR638" s="75"/>
      <c r="AS638" s="75"/>
      <c r="AT638" s="75"/>
      <c r="AU638" s="75"/>
      <c r="AV638" s="75"/>
      <c r="AW638" s="75"/>
      <c r="AX638" s="75"/>
      <c r="AY638" s="75"/>
      <c r="AZ638" s="75"/>
      <c r="BA638" s="75"/>
      <c r="BB638" s="75"/>
      <c r="BC638" s="75"/>
      <c r="BD638" s="75"/>
      <c r="BE638" s="75"/>
      <c r="BF638" s="75"/>
      <c r="BG638" s="75"/>
      <c r="BH638" s="75"/>
      <c r="BI638" s="75"/>
      <c r="BJ638" s="75"/>
      <c r="BK638" s="75"/>
      <c r="BL638" s="75"/>
      <c r="BM638" s="75"/>
      <c r="BN638" s="75"/>
      <c r="BO638" s="75"/>
      <c r="BP638" s="75"/>
      <c r="BQ638" s="75"/>
      <c r="BR638" s="75"/>
      <c r="BS638" s="75"/>
      <c r="BT638" s="75"/>
      <c r="BU638" s="75"/>
      <c r="BV638" s="75"/>
      <c r="BW638" s="75"/>
      <c r="BX638" s="75"/>
      <c r="BY638" s="75"/>
      <c r="BZ638" s="75"/>
      <c r="CA638" s="75"/>
      <c r="CB638" s="75"/>
    </row>
    <row r="639" spans="1:80" ht="9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  <c r="AH639" s="75"/>
      <c r="AI639" s="75"/>
      <c r="AJ639" s="75"/>
      <c r="AK639" s="75"/>
      <c r="AL639" s="75"/>
      <c r="AM639" s="75"/>
      <c r="AN639" s="75"/>
      <c r="AO639" s="75"/>
      <c r="AP639" s="75"/>
      <c r="AQ639" s="75"/>
      <c r="AR639" s="75"/>
      <c r="AS639" s="75"/>
      <c r="AT639" s="75"/>
      <c r="AU639" s="75"/>
      <c r="AV639" s="75"/>
      <c r="AW639" s="75"/>
      <c r="AX639" s="75"/>
      <c r="AY639" s="75"/>
      <c r="AZ639" s="75"/>
      <c r="BA639" s="75"/>
      <c r="BB639" s="75"/>
      <c r="BC639" s="75"/>
      <c r="BD639" s="75"/>
      <c r="BE639" s="75"/>
      <c r="BF639" s="75"/>
      <c r="BG639" s="75"/>
      <c r="BH639" s="75"/>
      <c r="BI639" s="75"/>
      <c r="BJ639" s="75"/>
      <c r="BK639" s="75"/>
      <c r="BL639" s="75"/>
      <c r="BM639" s="75"/>
      <c r="BN639" s="75"/>
      <c r="BO639" s="75"/>
      <c r="BP639" s="75"/>
      <c r="BQ639" s="75"/>
      <c r="BR639" s="75"/>
      <c r="BS639" s="75"/>
      <c r="BT639" s="75"/>
      <c r="BU639" s="75"/>
      <c r="BV639" s="75"/>
      <c r="BW639" s="75"/>
      <c r="BX639" s="75"/>
      <c r="BY639" s="75"/>
      <c r="BZ639" s="75"/>
      <c r="CA639" s="75"/>
      <c r="CB639" s="75"/>
    </row>
    <row r="640" spans="1:80" ht="9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  <c r="AE640" s="75"/>
      <c r="AF640" s="75"/>
      <c r="AG640" s="75"/>
      <c r="AH640" s="75"/>
      <c r="AI640" s="75"/>
      <c r="AJ640" s="75"/>
      <c r="AK640" s="75"/>
      <c r="AL640" s="75"/>
      <c r="AM640" s="75"/>
      <c r="AN640" s="75"/>
      <c r="AO640" s="75"/>
      <c r="AP640" s="75"/>
      <c r="AQ640" s="75"/>
      <c r="AR640" s="75"/>
      <c r="AS640" s="75"/>
      <c r="AT640" s="75"/>
      <c r="AU640" s="75"/>
      <c r="AV640" s="75"/>
      <c r="AW640" s="75"/>
      <c r="AX640" s="75"/>
      <c r="AY640" s="75"/>
      <c r="AZ640" s="75"/>
      <c r="BA640" s="75"/>
      <c r="BB640" s="75"/>
      <c r="BC640" s="75"/>
      <c r="BD640" s="75"/>
      <c r="BE640" s="75"/>
      <c r="BF640" s="75"/>
      <c r="BG640" s="75"/>
      <c r="BH640" s="75"/>
      <c r="BI640" s="75"/>
      <c r="BJ640" s="75"/>
      <c r="BK640" s="75"/>
      <c r="BL640" s="75"/>
      <c r="BM640" s="75"/>
      <c r="BN640" s="75"/>
      <c r="BO640" s="75"/>
      <c r="BP640" s="75"/>
      <c r="BQ640" s="75"/>
      <c r="BR640" s="75"/>
      <c r="BS640" s="75"/>
      <c r="BT640" s="75"/>
      <c r="BU640" s="75"/>
      <c r="BV640" s="75"/>
      <c r="BW640" s="75"/>
      <c r="BX640" s="75"/>
      <c r="BY640" s="75"/>
      <c r="BZ640" s="75"/>
      <c r="CA640" s="75"/>
      <c r="CB640" s="75"/>
    </row>
    <row r="641" spans="1:80" ht="9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  <c r="AG641" s="75"/>
      <c r="AH641" s="75"/>
      <c r="AI641" s="75"/>
      <c r="AJ641" s="75"/>
      <c r="AK641" s="75"/>
      <c r="AL641" s="75"/>
      <c r="AM641" s="75"/>
      <c r="AN641" s="75"/>
      <c r="AO641" s="75"/>
      <c r="AP641" s="75"/>
      <c r="AQ641" s="75"/>
      <c r="AR641" s="75"/>
      <c r="AS641" s="75"/>
      <c r="AT641" s="75"/>
      <c r="AU641" s="75"/>
      <c r="AV641" s="75"/>
      <c r="AW641" s="75"/>
      <c r="AX641" s="75"/>
      <c r="AY641" s="75"/>
      <c r="AZ641" s="75"/>
      <c r="BA641" s="75"/>
      <c r="BB641" s="75"/>
      <c r="BC641" s="75"/>
      <c r="BD641" s="75"/>
      <c r="BE641" s="75"/>
      <c r="BF641" s="75"/>
      <c r="BG641" s="75"/>
      <c r="BH641" s="75"/>
      <c r="BI641" s="75"/>
      <c r="BJ641" s="75"/>
      <c r="BK641" s="75"/>
      <c r="BL641" s="75"/>
      <c r="BM641" s="75"/>
      <c r="BN641" s="75"/>
      <c r="BO641" s="75"/>
      <c r="BP641" s="75"/>
      <c r="BQ641" s="75"/>
      <c r="BR641" s="75"/>
      <c r="BS641" s="75"/>
      <c r="BT641" s="75"/>
      <c r="BU641" s="75"/>
      <c r="BV641" s="75"/>
      <c r="BW641" s="75"/>
      <c r="BX641" s="75"/>
      <c r="BY641" s="75"/>
      <c r="BZ641" s="75"/>
      <c r="CA641" s="75"/>
      <c r="CB641" s="75"/>
    </row>
    <row r="642" spans="1:80" ht="9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  <c r="AE642" s="75"/>
      <c r="AF642" s="75"/>
      <c r="AG642" s="75"/>
      <c r="AH642" s="75"/>
      <c r="AI642" s="75"/>
      <c r="AJ642" s="75"/>
      <c r="AK642" s="75"/>
      <c r="AL642" s="75"/>
      <c r="AM642" s="75"/>
      <c r="AN642" s="75"/>
      <c r="AO642" s="75"/>
      <c r="AP642" s="75"/>
      <c r="AQ642" s="75"/>
      <c r="AR642" s="75"/>
      <c r="AS642" s="75"/>
      <c r="AT642" s="75"/>
      <c r="AU642" s="75"/>
      <c r="AV642" s="75"/>
      <c r="AW642" s="75"/>
      <c r="AX642" s="75"/>
      <c r="AY642" s="75"/>
      <c r="AZ642" s="75"/>
      <c r="BA642" s="75"/>
      <c r="BB642" s="75"/>
      <c r="BC642" s="75"/>
      <c r="BD642" s="75"/>
      <c r="BE642" s="75"/>
      <c r="BF642" s="75"/>
      <c r="BG642" s="75"/>
      <c r="BH642" s="75"/>
      <c r="BI642" s="75"/>
      <c r="BJ642" s="75"/>
      <c r="BK642" s="75"/>
      <c r="BL642" s="75"/>
      <c r="BM642" s="75"/>
      <c r="BN642" s="75"/>
      <c r="BO642" s="75"/>
      <c r="BP642" s="75"/>
      <c r="BQ642" s="75"/>
      <c r="BR642" s="75"/>
      <c r="BS642" s="75"/>
      <c r="BT642" s="75"/>
      <c r="BU642" s="75"/>
      <c r="BV642" s="75"/>
      <c r="BW642" s="75"/>
      <c r="BX642" s="75"/>
      <c r="BY642" s="75"/>
      <c r="BZ642" s="75"/>
      <c r="CA642" s="75"/>
      <c r="CB642" s="75"/>
    </row>
    <row r="643" spans="1:80" ht="9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75"/>
      <c r="AQ643" s="75"/>
      <c r="AR643" s="75"/>
      <c r="AS643" s="75"/>
      <c r="AT643" s="75"/>
      <c r="AU643" s="75"/>
      <c r="AV643" s="75"/>
      <c r="AW643" s="75"/>
      <c r="AX643" s="75"/>
      <c r="AY643" s="75"/>
      <c r="AZ643" s="75"/>
      <c r="BA643" s="75"/>
      <c r="BB643" s="75"/>
      <c r="BC643" s="75"/>
      <c r="BD643" s="75"/>
      <c r="BE643" s="75"/>
      <c r="BF643" s="75"/>
      <c r="BG643" s="75"/>
      <c r="BH643" s="75"/>
      <c r="BI643" s="75"/>
      <c r="BJ643" s="75"/>
      <c r="BK643" s="75"/>
      <c r="BL643" s="75"/>
      <c r="BM643" s="75"/>
      <c r="BN643" s="75"/>
      <c r="BO643" s="75"/>
      <c r="BP643" s="75"/>
      <c r="BQ643" s="75"/>
      <c r="BR643" s="75"/>
      <c r="BS643" s="75"/>
      <c r="BT643" s="75"/>
      <c r="BU643" s="75"/>
      <c r="BV643" s="75"/>
      <c r="BW643" s="75"/>
      <c r="BX643" s="75"/>
      <c r="BY643" s="75"/>
      <c r="BZ643" s="75"/>
      <c r="CA643" s="75"/>
      <c r="CB643" s="75"/>
    </row>
    <row r="644" spans="1:80" ht="9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  <c r="AS644" s="75"/>
      <c r="AT644" s="75"/>
      <c r="AU644" s="75"/>
      <c r="AV644" s="75"/>
      <c r="AW644" s="75"/>
      <c r="AX644" s="75"/>
      <c r="AY644" s="75"/>
      <c r="AZ644" s="75"/>
      <c r="BA644" s="75"/>
      <c r="BB644" s="75"/>
      <c r="BC644" s="75"/>
      <c r="BD644" s="75"/>
      <c r="BE644" s="75"/>
      <c r="BF644" s="75"/>
      <c r="BG644" s="75"/>
      <c r="BH644" s="75"/>
      <c r="BI644" s="75"/>
      <c r="BJ644" s="75"/>
      <c r="BK644" s="75"/>
      <c r="BL644" s="75"/>
      <c r="BM644" s="75"/>
      <c r="BN644" s="75"/>
      <c r="BO644" s="75"/>
      <c r="BP644" s="75"/>
      <c r="BQ644" s="75"/>
      <c r="BR644" s="75"/>
      <c r="BS644" s="75"/>
      <c r="BT644" s="75"/>
      <c r="BU644" s="75"/>
      <c r="BV644" s="75"/>
      <c r="BW644" s="75"/>
      <c r="BX644" s="75"/>
      <c r="BY644" s="75"/>
      <c r="BZ644" s="75"/>
      <c r="CA644" s="75"/>
      <c r="CB644" s="75"/>
    </row>
    <row r="645" spans="1:80" ht="9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  <c r="AE645" s="75"/>
      <c r="AF645" s="75"/>
      <c r="AG645" s="75"/>
      <c r="AH645" s="75"/>
      <c r="AI645" s="75"/>
      <c r="AJ645" s="75"/>
      <c r="AK645" s="75"/>
      <c r="AL645" s="75"/>
      <c r="AM645" s="75"/>
      <c r="AN645" s="75"/>
      <c r="AO645" s="75"/>
      <c r="AP645" s="75"/>
      <c r="AQ645" s="75"/>
      <c r="AR645" s="75"/>
      <c r="AS645" s="75"/>
      <c r="AT645" s="75"/>
      <c r="AU645" s="75"/>
      <c r="AV645" s="75"/>
      <c r="AW645" s="75"/>
      <c r="AX645" s="75"/>
      <c r="AY645" s="75"/>
      <c r="AZ645" s="75"/>
      <c r="BA645" s="75"/>
      <c r="BB645" s="75"/>
      <c r="BC645" s="75"/>
      <c r="BD645" s="75"/>
      <c r="BE645" s="75"/>
      <c r="BF645" s="75"/>
      <c r="BG645" s="75"/>
      <c r="BH645" s="75"/>
      <c r="BI645" s="75"/>
      <c r="BJ645" s="75"/>
      <c r="BK645" s="75"/>
      <c r="BL645" s="75"/>
      <c r="BM645" s="75"/>
      <c r="BN645" s="75"/>
      <c r="BO645" s="75"/>
      <c r="BP645" s="75"/>
      <c r="BQ645" s="75"/>
      <c r="BR645" s="75"/>
      <c r="BS645" s="75"/>
      <c r="BT645" s="75"/>
      <c r="BU645" s="75"/>
      <c r="BV645" s="75"/>
      <c r="BW645" s="75"/>
      <c r="BX645" s="75"/>
      <c r="BY645" s="75"/>
      <c r="BZ645" s="75"/>
      <c r="CA645" s="75"/>
      <c r="CB645" s="75"/>
    </row>
    <row r="646" spans="1:80" ht="9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  <c r="AE646" s="75"/>
      <c r="AF646" s="75"/>
      <c r="AG646" s="75"/>
      <c r="AH646" s="75"/>
      <c r="AI646" s="75"/>
      <c r="AJ646" s="75"/>
      <c r="AK646" s="75"/>
      <c r="AL646" s="75"/>
      <c r="AM646" s="75"/>
      <c r="AN646" s="75"/>
      <c r="AO646" s="75"/>
      <c r="AP646" s="75"/>
      <c r="AQ646" s="75"/>
      <c r="AR646" s="75"/>
      <c r="AS646" s="75"/>
      <c r="AT646" s="75"/>
      <c r="AU646" s="75"/>
      <c r="AV646" s="75"/>
      <c r="AW646" s="75"/>
      <c r="AX646" s="75"/>
      <c r="AY646" s="75"/>
      <c r="AZ646" s="75"/>
      <c r="BA646" s="75"/>
      <c r="BB646" s="75"/>
      <c r="BC646" s="75"/>
      <c r="BD646" s="75"/>
      <c r="BE646" s="75"/>
      <c r="BF646" s="75"/>
      <c r="BG646" s="75"/>
      <c r="BH646" s="75"/>
      <c r="BI646" s="75"/>
      <c r="BJ646" s="75"/>
      <c r="BK646" s="75"/>
      <c r="BL646" s="75"/>
      <c r="BM646" s="75"/>
      <c r="BN646" s="75"/>
      <c r="BO646" s="75"/>
      <c r="BP646" s="75"/>
      <c r="BQ646" s="75"/>
      <c r="BR646" s="75"/>
      <c r="BS646" s="75"/>
      <c r="BT646" s="75"/>
      <c r="BU646" s="75"/>
      <c r="BV646" s="75"/>
      <c r="BW646" s="75"/>
      <c r="BX646" s="75"/>
      <c r="BY646" s="75"/>
      <c r="BZ646" s="75"/>
      <c r="CA646" s="75"/>
      <c r="CB646" s="75"/>
    </row>
    <row r="647" spans="1:80" ht="9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  <c r="AS647" s="75"/>
      <c r="AT647" s="75"/>
      <c r="AU647" s="75"/>
      <c r="AV647" s="75"/>
      <c r="AW647" s="75"/>
      <c r="AX647" s="75"/>
      <c r="AY647" s="75"/>
      <c r="AZ647" s="75"/>
      <c r="BA647" s="75"/>
      <c r="BB647" s="75"/>
      <c r="BC647" s="75"/>
      <c r="BD647" s="75"/>
      <c r="BE647" s="75"/>
      <c r="BF647" s="75"/>
      <c r="BG647" s="75"/>
      <c r="BH647" s="75"/>
      <c r="BI647" s="75"/>
      <c r="BJ647" s="75"/>
      <c r="BK647" s="75"/>
      <c r="BL647" s="75"/>
      <c r="BM647" s="75"/>
      <c r="BN647" s="75"/>
      <c r="BO647" s="75"/>
      <c r="BP647" s="75"/>
      <c r="BQ647" s="75"/>
      <c r="BR647" s="75"/>
      <c r="BS647" s="75"/>
      <c r="BT647" s="75"/>
      <c r="BU647" s="75"/>
      <c r="BV647" s="75"/>
      <c r="BW647" s="75"/>
      <c r="BX647" s="75"/>
      <c r="BY647" s="75"/>
      <c r="BZ647" s="75"/>
      <c r="CA647" s="75"/>
      <c r="CB647" s="75"/>
    </row>
    <row r="648" spans="1:80" ht="9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5"/>
      <c r="AJ648" s="75"/>
      <c r="AK648" s="75"/>
      <c r="AL648" s="75"/>
      <c r="AM648" s="75"/>
      <c r="AN648" s="75"/>
      <c r="AO648" s="75"/>
      <c r="AP648" s="75"/>
      <c r="AQ648" s="75"/>
      <c r="AR648" s="75"/>
      <c r="AS648" s="75"/>
      <c r="AT648" s="75"/>
      <c r="AU648" s="75"/>
      <c r="AV648" s="75"/>
      <c r="AW648" s="75"/>
      <c r="AX648" s="75"/>
      <c r="AY648" s="75"/>
      <c r="AZ648" s="75"/>
      <c r="BA648" s="75"/>
      <c r="BB648" s="75"/>
      <c r="BC648" s="75"/>
      <c r="BD648" s="75"/>
      <c r="BE648" s="75"/>
      <c r="BF648" s="75"/>
      <c r="BG648" s="75"/>
      <c r="BH648" s="75"/>
      <c r="BI648" s="75"/>
      <c r="BJ648" s="75"/>
      <c r="BK648" s="75"/>
      <c r="BL648" s="75"/>
      <c r="BM648" s="75"/>
      <c r="BN648" s="75"/>
      <c r="BO648" s="75"/>
      <c r="BP648" s="75"/>
      <c r="BQ648" s="75"/>
      <c r="BR648" s="75"/>
      <c r="BS648" s="75"/>
      <c r="BT648" s="75"/>
      <c r="BU648" s="75"/>
      <c r="BV648" s="75"/>
      <c r="BW648" s="75"/>
      <c r="BX648" s="75"/>
      <c r="BY648" s="75"/>
      <c r="BZ648" s="75"/>
      <c r="CA648" s="75"/>
      <c r="CB648" s="75"/>
    </row>
    <row r="649" spans="1:80" ht="9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5"/>
      <c r="AL649" s="75"/>
      <c r="AM649" s="75"/>
      <c r="AN649" s="75"/>
      <c r="AO649" s="75"/>
      <c r="AP649" s="75"/>
      <c r="AQ649" s="75"/>
      <c r="AR649" s="75"/>
      <c r="AS649" s="75"/>
      <c r="AT649" s="75"/>
      <c r="AU649" s="75"/>
      <c r="AV649" s="75"/>
      <c r="AW649" s="75"/>
      <c r="AX649" s="75"/>
      <c r="AY649" s="75"/>
      <c r="AZ649" s="75"/>
      <c r="BA649" s="75"/>
      <c r="BB649" s="75"/>
      <c r="BC649" s="75"/>
      <c r="BD649" s="75"/>
      <c r="BE649" s="75"/>
      <c r="BF649" s="75"/>
      <c r="BG649" s="75"/>
      <c r="BH649" s="75"/>
      <c r="BI649" s="75"/>
      <c r="BJ649" s="75"/>
      <c r="BK649" s="75"/>
      <c r="BL649" s="75"/>
      <c r="BM649" s="75"/>
      <c r="BN649" s="75"/>
      <c r="BO649" s="75"/>
      <c r="BP649" s="75"/>
      <c r="BQ649" s="75"/>
      <c r="BR649" s="75"/>
      <c r="BS649" s="75"/>
      <c r="BT649" s="75"/>
      <c r="BU649" s="75"/>
      <c r="BV649" s="75"/>
      <c r="BW649" s="75"/>
      <c r="BX649" s="75"/>
      <c r="BY649" s="75"/>
      <c r="BZ649" s="75"/>
      <c r="CA649" s="75"/>
      <c r="CB649" s="75"/>
    </row>
    <row r="650" spans="1:80" ht="9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5"/>
      <c r="AL650" s="75"/>
      <c r="AM650" s="75"/>
      <c r="AN650" s="75"/>
      <c r="AO650" s="75"/>
      <c r="AP650" s="75"/>
      <c r="AQ650" s="75"/>
      <c r="AR650" s="75"/>
      <c r="AS650" s="75"/>
      <c r="AT650" s="75"/>
      <c r="AU650" s="75"/>
      <c r="AV650" s="75"/>
      <c r="AW650" s="75"/>
      <c r="AX650" s="75"/>
      <c r="AY650" s="75"/>
      <c r="AZ650" s="75"/>
      <c r="BA650" s="75"/>
      <c r="BB650" s="75"/>
      <c r="BC650" s="75"/>
      <c r="BD650" s="75"/>
      <c r="BE650" s="75"/>
      <c r="BF650" s="75"/>
      <c r="BG650" s="75"/>
      <c r="BH650" s="75"/>
      <c r="BI650" s="75"/>
      <c r="BJ650" s="75"/>
      <c r="BK650" s="75"/>
      <c r="BL650" s="75"/>
      <c r="BM650" s="75"/>
      <c r="BN650" s="75"/>
      <c r="BO650" s="75"/>
      <c r="BP650" s="75"/>
      <c r="BQ650" s="75"/>
      <c r="BR650" s="75"/>
      <c r="BS650" s="75"/>
      <c r="BT650" s="75"/>
      <c r="BU650" s="75"/>
      <c r="BV650" s="75"/>
      <c r="BW650" s="75"/>
      <c r="BX650" s="75"/>
      <c r="BY650" s="75"/>
      <c r="BZ650" s="75"/>
      <c r="CA650" s="75"/>
      <c r="CB650" s="75"/>
    </row>
    <row r="651" spans="1:80" ht="9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  <c r="AG651" s="75"/>
      <c r="AH651" s="75"/>
      <c r="AI651" s="75"/>
      <c r="AJ651" s="75"/>
      <c r="AK651" s="75"/>
      <c r="AL651" s="75"/>
      <c r="AM651" s="75"/>
      <c r="AN651" s="75"/>
      <c r="AO651" s="75"/>
      <c r="AP651" s="75"/>
      <c r="AQ651" s="75"/>
      <c r="AR651" s="75"/>
      <c r="AS651" s="75"/>
      <c r="AT651" s="75"/>
      <c r="AU651" s="75"/>
      <c r="AV651" s="75"/>
      <c r="AW651" s="75"/>
      <c r="AX651" s="75"/>
      <c r="AY651" s="75"/>
      <c r="AZ651" s="75"/>
      <c r="BA651" s="75"/>
      <c r="BB651" s="75"/>
      <c r="BC651" s="75"/>
      <c r="BD651" s="75"/>
      <c r="BE651" s="75"/>
      <c r="BF651" s="75"/>
      <c r="BG651" s="75"/>
      <c r="BH651" s="75"/>
      <c r="BI651" s="75"/>
      <c r="BJ651" s="75"/>
      <c r="BK651" s="75"/>
      <c r="BL651" s="75"/>
      <c r="BM651" s="75"/>
      <c r="BN651" s="75"/>
      <c r="BO651" s="75"/>
      <c r="BP651" s="75"/>
      <c r="BQ651" s="75"/>
      <c r="BR651" s="75"/>
      <c r="BS651" s="75"/>
      <c r="BT651" s="75"/>
      <c r="BU651" s="75"/>
      <c r="BV651" s="75"/>
      <c r="BW651" s="75"/>
      <c r="BX651" s="75"/>
      <c r="BY651" s="75"/>
      <c r="BZ651" s="75"/>
      <c r="CA651" s="75"/>
      <c r="CB651" s="75"/>
    </row>
    <row r="652" spans="1:80" ht="9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/>
      <c r="AS652" s="75"/>
      <c r="AT652" s="75"/>
      <c r="AU652" s="75"/>
      <c r="AV652" s="75"/>
      <c r="AW652" s="75"/>
      <c r="AX652" s="75"/>
      <c r="AY652" s="75"/>
      <c r="AZ652" s="75"/>
      <c r="BA652" s="75"/>
      <c r="BB652" s="75"/>
      <c r="BC652" s="75"/>
      <c r="BD652" s="75"/>
      <c r="BE652" s="75"/>
      <c r="BF652" s="75"/>
      <c r="BG652" s="75"/>
      <c r="BH652" s="75"/>
      <c r="BI652" s="75"/>
      <c r="BJ652" s="75"/>
      <c r="BK652" s="75"/>
      <c r="BL652" s="75"/>
      <c r="BM652" s="75"/>
      <c r="BN652" s="75"/>
      <c r="BO652" s="75"/>
      <c r="BP652" s="75"/>
      <c r="BQ652" s="75"/>
      <c r="BR652" s="75"/>
      <c r="BS652" s="75"/>
      <c r="BT652" s="75"/>
      <c r="BU652" s="75"/>
      <c r="BV652" s="75"/>
      <c r="BW652" s="75"/>
      <c r="BX652" s="75"/>
      <c r="BY652" s="75"/>
      <c r="BZ652" s="75"/>
      <c r="CA652" s="75"/>
      <c r="CB652" s="75"/>
    </row>
    <row r="653" spans="1:80" ht="9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  <c r="AS653" s="75"/>
      <c r="AT653" s="75"/>
      <c r="AU653" s="75"/>
      <c r="AV653" s="75"/>
      <c r="AW653" s="75"/>
      <c r="AX653" s="75"/>
      <c r="AY653" s="75"/>
      <c r="AZ653" s="75"/>
      <c r="BA653" s="75"/>
      <c r="BB653" s="75"/>
      <c r="BC653" s="75"/>
      <c r="BD653" s="75"/>
      <c r="BE653" s="75"/>
      <c r="BF653" s="75"/>
      <c r="BG653" s="75"/>
      <c r="BH653" s="75"/>
      <c r="BI653" s="75"/>
      <c r="BJ653" s="75"/>
      <c r="BK653" s="75"/>
      <c r="BL653" s="75"/>
      <c r="BM653" s="75"/>
      <c r="BN653" s="75"/>
      <c r="BO653" s="75"/>
      <c r="BP653" s="75"/>
      <c r="BQ653" s="75"/>
      <c r="BR653" s="75"/>
      <c r="BS653" s="75"/>
      <c r="BT653" s="75"/>
      <c r="BU653" s="75"/>
      <c r="BV653" s="75"/>
      <c r="BW653" s="75"/>
      <c r="BX653" s="75"/>
      <c r="BY653" s="75"/>
      <c r="BZ653" s="75"/>
      <c r="CA653" s="75"/>
      <c r="CB653" s="75"/>
    </row>
    <row r="654" spans="1:80" ht="9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  <c r="AH654" s="75"/>
      <c r="AI654" s="75"/>
      <c r="AJ654" s="75"/>
      <c r="AK654" s="75"/>
      <c r="AL654" s="75"/>
      <c r="AM654" s="75"/>
      <c r="AN654" s="75"/>
      <c r="AO654" s="75"/>
      <c r="AP654" s="75"/>
      <c r="AQ654" s="75"/>
      <c r="AR654" s="75"/>
      <c r="AS654" s="75"/>
      <c r="AT654" s="75"/>
      <c r="AU654" s="75"/>
      <c r="AV654" s="75"/>
      <c r="AW654" s="75"/>
      <c r="AX654" s="75"/>
      <c r="AY654" s="75"/>
      <c r="AZ654" s="75"/>
      <c r="BA654" s="75"/>
      <c r="BB654" s="75"/>
      <c r="BC654" s="75"/>
      <c r="BD654" s="75"/>
      <c r="BE654" s="75"/>
      <c r="BF654" s="75"/>
      <c r="BG654" s="75"/>
      <c r="BH654" s="75"/>
      <c r="BI654" s="75"/>
      <c r="BJ654" s="75"/>
      <c r="BK654" s="75"/>
      <c r="BL654" s="75"/>
      <c r="BM654" s="75"/>
      <c r="BN654" s="75"/>
      <c r="BO654" s="75"/>
      <c r="BP654" s="75"/>
      <c r="BQ654" s="75"/>
      <c r="BR654" s="75"/>
      <c r="BS654" s="75"/>
      <c r="BT654" s="75"/>
      <c r="BU654" s="75"/>
      <c r="BV654" s="75"/>
      <c r="BW654" s="75"/>
      <c r="BX654" s="75"/>
      <c r="BY654" s="75"/>
      <c r="BZ654" s="75"/>
      <c r="CA654" s="75"/>
      <c r="CB654" s="75"/>
    </row>
    <row r="655" spans="1:80" ht="9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75"/>
      <c r="AK655" s="75"/>
      <c r="AL655" s="75"/>
      <c r="AM655" s="75"/>
      <c r="AN655" s="75"/>
      <c r="AO655" s="75"/>
      <c r="AP655" s="75"/>
      <c r="AQ655" s="75"/>
      <c r="AR655" s="75"/>
      <c r="AS655" s="75"/>
      <c r="AT655" s="75"/>
      <c r="AU655" s="75"/>
      <c r="AV655" s="75"/>
      <c r="AW655" s="75"/>
      <c r="AX655" s="75"/>
      <c r="AY655" s="75"/>
      <c r="AZ655" s="75"/>
      <c r="BA655" s="75"/>
      <c r="BB655" s="75"/>
      <c r="BC655" s="75"/>
      <c r="BD655" s="75"/>
      <c r="BE655" s="75"/>
      <c r="BF655" s="75"/>
      <c r="BG655" s="75"/>
      <c r="BH655" s="75"/>
      <c r="BI655" s="75"/>
      <c r="BJ655" s="75"/>
      <c r="BK655" s="75"/>
      <c r="BL655" s="75"/>
      <c r="BM655" s="75"/>
      <c r="BN655" s="75"/>
      <c r="BO655" s="75"/>
      <c r="BP655" s="75"/>
      <c r="BQ655" s="75"/>
      <c r="BR655" s="75"/>
      <c r="BS655" s="75"/>
      <c r="BT655" s="75"/>
      <c r="BU655" s="75"/>
      <c r="BV655" s="75"/>
      <c r="BW655" s="75"/>
      <c r="BX655" s="75"/>
      <c r="BY655" s="75"/>
      <c r="BZ655" s="75"/>
      <c r="CA655" s="75"/>
      <c r="CB655" s="75"/>
    </row>
    <row r="656" spans="1:80" ht="9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  <c r="AE656" s="75"/>
      <c r="AF656" s="75"/>
      <c r="AG656" s="75"/>
      <c r="AH656" s="75"/>
      <c r="AI656" s="75"/>
      <c r="AJ656" s="75"/>
      <c r="AK656" s="75"/>
      <c r="AL656" s="75"/>
      <c r="AM656" s="75"/>
      <c r="AN656" s="75"/>
      <c r="AO656" s="75"/>
      <c r="AP656" s="75"/>
      <c r="AQ656" s="75"/>
      <c r="AR656" s="75"/>
      <c r="AS656" s="75"/>
      <c r="AT656" s="75"/>
      <c r="AU656" s="75"/>
      <c r="AV656" s="75"/>
      <c r="AW656" s="75"/>
      <c r="AX656" s="75"/>
      <c r="AY656" s="75"/>
      <c r="AZ656" s="75"/>
      <c r="BA656" s="75"/>
      <c r="BB656" s="75"/>
      <c r="BC656" s="75"/>
      <c r="BD656" s="75"/>
      <c r="BE656" s="75"/>
      <c r="BF656" s="75"/>
      <c r="BG656" s="75"/>
      <c r="BH656" s="75"/>
      <c r="BI656" s="75"/>
      <c r="BJ656" s="75"/>
      <c r="BK656" s="75"/>
      <c r="BL656" s="75"/>
      <c r="BM656" s="75"/>
      <c r="BN656" s="75"/>
      <c r="BO656" s="75"/>
      <c r="BP656" s="75"/>
      <c r="BQ656" s="75"/>
      <c r="BR656" s="75"/>
      <c r="BS656" s="75"/>
      <c r="BT656" s="75"/>
      <c r="BU656" s="75"/>
      <c r="BV656" s="75"/>
      <c r="BW656" s="75"/>
      <c r="BX656" s="75"/>
      <c r="BY656" s="75"/>
      <c r="BZ656" s="75"/>
      <c r="CA656" s="75"/>
      <c r="CB656" s="75"/>
    </row>
    <row r="657" spans="1:80" ht="9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  <c r="AS657" s="75"/>
      <c r="AT657" s="75"/>
      <c r="AU657" s="75"/>
      <c r="AV657" s="75"/>
      <c r="AW657" s="75"/>
      <c r="AX657" s="75"/>
      <c r="AY657" s="75"/>
      <c r="AZ657" s="75"/>
      <c r="BA657" s="75"/>
      <c r="BB657" s="75"/>
      <c r="BC657" s="75"/>
      <c r="BD657" s="75"/>
      <c r="BE657" s="75"/>
      <c r="BF657" s="75"/>
      <c r="BG657" s="75"/>
      <c r="BH657" s="75"/>
      <c r="BI657" s="75"/>
      <c r="BJ657" s="75"/>
      <c r="BK657" s="75"/>
      <c r="BL657" s="75"/>
      <c r="BM657" s="75"/>
      <c r="BN657" s="75"/>
      <c r="BO657" s="75"/>
      <c r="BP657" s="75"/>
      <c r="BQ657" s="75"/>
      <c r="BR657" s="75"/>
      <c r="BS657" s="75"/>
      <c r="BT657" s="75"/>
      <c r="BU657" s="75"/>
      <c r="BV657" s="75"/>
      <c r="BW657" s="75"/>
      <c r="BX657" s="75"/>
      <c r="BY657" s="75"/>
      <c r="BZ657" s="75"/>
      <c r="CA657" s="75"/>
      <c r="CB657" s="75"/>
    </row>
    <row r="658" spans="1:80" ht="9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5"/>
      <c r="AJ658" s="75"/>
      <c r="AK658" s="75"/>
      <c r="AL658" s="75"/>
      <c r="AM658" s="75"/>
      <c r="AN658" s="75"/>
      <c r="AO658" s="75"/>
      <c r="AP658" s="75"/>
      <c r="AQ658" s="75"/>
      <c r="AR658" s="75"/>
      <c r="AS658" s="75"/>
      <c r="AT658" s="75"/>
      <c r="AU658" s="75"/>
      <c r="AV658" s="75"/>
      <c r="AW658" s="75"/>
      <c r="AX658" s="75"/>
      <c r="AY658" s="75"/>
      <c r="AZ658" s="75"/>
      <c r="BA658" s="75"/>
      <c r="BB658" s="75"/>
      <c r="BC658" s="75"/>
      <c r="BD658" s="75"/>
      <c r="BE658" s="75"/>
      <c r="BF658" s="75"/>
      <c r="BG658" s="75"/>
      <c r="BH658" s="75"/>
      <c r="BI658" s="75"/>
      <c r="BJ658" s="75"/>
      <c r="BK658" s="75"/>
      <c r="BL658" s="75"/>
      <c r="BM658" s="75"/>
      <c r="BN658" s="75"/>
      <c r="BO658" s="75"/>
      <c r="BP658" s="75"/>
      <c r="BQ658" s="75"/>
      <c r="BR658" s="75"/>
      <c r="BS658" s="75"/>
      <c r="BT658" s="75"/>
      <c r="BU658" s="75"/>
      <c r="BV658" s="75"/>
      <c r="BW658" s="75"/>
      <c r="BX658" s="75"/>
      <c r="BY658" s="75"/>
      <c r="BZ658" s="75"/>
      <c r="CA658" s="75"/>
      <c r="CB658" s="75"/>
    </row>
    <row r="659" spans="1:80" ht="9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  <c r="AE659" s="75"/>
      <c r="AF659" s="75"/>
      <c r="AG659" s="75"/>
      <c r="AH659" s="75"/>
      <c r="AI659" s="75"/>
      <c r="AJ659" s="75"/>
      <c r="AK659" s="75"/>
      <c r="AL659" s="75"/>
      <c r="AM659" s="75"/>
      <c r="AN659" s="75"/>
      <c r="AO659" s="75"/>
      <c r="AP659" s="75"/>
      <c r="AQ659" s="75"/>
      <c r="AR659" s="75"/>
      <c r="AS659" s="75"/>
      <c r="AT659" s="75"/>
      <c r="AU659" s="75"/>
      <c r="AV659" s="75"/>
      <c r="AW659" s="75"/>
      <c r="AX659" s="75"/>
      <c r="AY659" s="75"/>
      <c r="AZ659" s="75"/>
      <c r="BA659" s="75"/>
      <c r="BB659" s="75"/>
      <c r="BC659" s="75"/>
      <c r="BD659" s="75"/>
      <c r="BE659" s="75"/>
      <c r="BF659" s="75"/>
      <c r="BG659" s="75"/>
      <c r="BH659" s="75"/>
      <c r="BI659" s="75"/>
      <c r="BJ659" s="75"/>
      <c r="BK659" s="75"/>
      <c r="BL659" s="75"/>
      <c r="BM659" s="75"/>
      <c r="BN659" s="75"/>
      <c r="BO659" s="75"/>
      <c r="BP659" s="75"/>
      <c r="BQ659" s="75"/>
      <c r="BR659" s="75"/>
      <c r="BS659" s="75"/>
      <c r="BT659" s="75"/>
      <c r="BU659" s="75"/>
      <c r="BV659" s="75"/>
      <c r="BW659" s="75"/>
      <c r="BX659" s="75"/>
      <c r="BY659" s="75"/>
      <c r="BZ659" s="75"/>
      <c r="CA659" s="75"/>
      <c r="CB659" s="75"/>
    </row>
    <row r="660" spans="1:80" ht="9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5"/>
      <c r="AL660" s="75"/>
      <c r="AM660" s="75"/>
      <c r="AN660" s="75"/>
      <c r="AO660" s="75"/>
      <c r="AP660" s="75"/>
      <c r="AQ660" s="75"/>
      <c r="AR660" s="75"/>
      <c r="AS660" s="75"/>
      <c r="AT660" s="75"/>
      <c r="AU660" s="75"/>
      <c r="AV660" s="75"/>
      <c r="AW660" s="75"/>
      <c r="AX660" s="75"/>
      <c r="AY660" s="75"/>
      <c r="AZ660" s="75"/>
      <c r="BA660" s="75"/>
      <c r="BB660" s="75"/>
      <c r="BC660" s="75"/>
      <c r="BD660" s="75"/>
      <c r="BE660" s="75"/>
      <c r="BF660" s="75"/>
      <c r="BG660" s="75"/>
      <c r="BH660" s="75"/>
      <c r="BI660" s="75"/>
      <c r="BJ660" s="75"/>
      <c r="BK660" s="75"/>
      <c r="BL660" s="75"/>
      <c r="BM660" s="75"/>
      <c r="BN660" s="75"/>
      <c r="BO660" s="75"/>
      <c r="BP660" s="75"/>
      <c r="BQ660" s="75"/>
      <c r="BR660" s="75"/>
      <c r="BS660" s="75"/>
      <c r="BT660" s="75"/>
      <c r="BU660" s="75"/>
      <c r="BV660" s="75"/>
      <c r="BW660" s="75"/>
      <c r="BX660" s="75"/>
      <c r="BY660" s="75"/>
      <c r="BZ660" s="75"/>
      <c r="CA660" s="75"/>
      <c r="CB660" s="75"/>
    </row>
    <row r="661" spans="1:80" ht="9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5"/>
      <c r="AL661" s="75"/>
      <c r="AM661" s="75"/>
      <c r="AN661" s="75"/>
      <c r="AO661" s="75"/>
      <c r="AP661" s="75"/>
      <c r="AQ661" s="75"/>
      <c r="AR661" s="75"/>
      <c r="AS661" s="75"/>
      <c r="AT661" s="75"/>
      <c r="AU661" s="75"/>
      <c r="AV661" s="75"/>
      <c r="AW661" s="75"/>
      <c r="AX661" s="75"/>
      <c r="AY661" s="75"/>
      <c r="AZ661" s="75"/>
      <c r="BA661" s="75"/>
      <c r="BB661" s="75"/>
      <c r="BC661" s="75"/>
      <c r="BD661" s="75"/>
      <c r="BE661" s="75"/>
      <c r="BF661" s="75"/>
      <c r="BG661" s="75"/>
      <c r="BH661" s="75"/>
      <c r="BI661" s="75"/>
      <c r="BJ661" s="75"/>
      <c r="BK661" s="75"/>
      <c r="BL661" s="75"/>
      <c r="BM661" s="75"/>
      <c r="BN661" s="75"/>
      <c r="BO661" s="75"/>
      <c r="BP661" s="75"/>
      <c r="BQ661" s="75"/>
      <c r="BR661" s="75"/>
      <c r="BS661" s="75"/>
      <c r="BT661" s="75"/>
      <c r="BU661" s="75"/>
      <c r="BV661" s="75"/>
      <c r="BW661" s="75"/>
      <c r="BX661" s="75"/>
      <c r="BY661" s="75"/>
      <c r="BZ661" s="75"/>
      <c r="CA661" s="75"/>
      <c r="CB661" s="75"/>
    </row>
    <row r="662" spans="1:80" ht="9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  <c r="AH662" s="75"/>
      <c r="AI662" s="75"/>
      <c r="AJ662" s="75"/>
      <c r="AK662" s="75"/>
      <c r="AL662" s="75"/>
      <c r="AM662" s="75"/>
      <c r="AN662" s="75"/>
      <c r="AO662" s="75"/>
      <c r="AP662" s="75"/>
      <c r="AQ662" s="75"/>
      <c r="AR662" s="75"/>
      <c r="AS662" s="75"/>
      <c r="AT662" s="75"/>
      <c r="AU662" s="75"/>
      <c r="AV662" s="75"/>
      <c r="AW662" s="75"/>
      <c r="AX662" s="75"/>
      <c r="AY662" s="75"/>
      <c r="AZ662" s="75"/>
      <c r="BA662" s="75"/>
      <c r="BB662" s="75"/>
      <c r="BC662" s="75"/>
      <c r="BD662" s="75"/>
      <c r="BE662" s="75"/>
      <c r="BF662" s="75"/>
      <c r="BG662" s="75"/>
      <c r="BH662" s="75"/>
      <c r="BI662" s="75"/>
      <c r="BJ662" s="75"/>
      <c r="BK662" s="75"/>
      <c r="BL662" s="75"/>
      <c r="BM662" s="75"/>
      <c r="BN662" s="75"/>
      <c r="BO662" s="75"/>
      <c r="BP662" s="75"/>
      <c r="BQ662" s="75"/>
      <c r="BR662" s="75"/>
      <c r="BS662" s="75"/>
      <c r="BT662" s="75"/>
      <c r="BU662" s="75"/>
      <c r="BV662" s="75"/>
      <c r="BW662" s="75"/>
      <c r="BX662" s="75"/>
      <c r="BY662" s="75"/>
      <c r="BZ662" s="75"/>
      <c r="CA662" s="75"/>
      <c r="CB662" s="75"/>
    </row>
    <row r="663" spans="1:80" ht="9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  <c r="AE663" s="75"/>
      <c r="AF663" s="75"/>
      <c r="AG663" s="75"/>
      <c r="AH663" s="75"/>
      <c r="AI663" s="75"/>
      <c r="AJ663" s="75"/>
      <c r="AK663" s="75"/>
      <c r="AL663" s="75"/>
      <c r="AM663" s="75"/>
      <c r="AN663" s="75"/>
      <c r="AO663" s="75"/>
      <c r="AP663" s="75"/>
      <c r="AQ663" s="75"/>
      <c r="AR663" s="75"/>
      <c r="AS663" s="75"/>
      <c r="AT663" s="75"/>
      <c r="AU663" s="75"/>
      <c r="AV663" s="75"/>
      <c r="AW663" s="75"/>
      <c r="AX663" s="75"/>
      <c r="AY663" s="75"/>
      <c r="AZ663" s="75"/>
      <c r="BA663" s="75"/>
      <c r="BB663" s="75"/>
      <c r="BC663" s="75"/>
      <c r="BD663" s="75"/>
      <c r="BE663" s="75"/>
      <c r="BF663" s="75"/>
      <c r="BG663" s="75"/>
      <c r="BH663" s="75"/>
      <c r="BI663" s="75"/>
      <c r="BJ663" s="75"/>
      <c r="BK663" s="75"/>
      <c r="BL663" s="75"/>
      <c r="BM663" s="75"/>
      <c r="BN663" s="75"/>
      <c r="BO663" s="75"/>
      <c r="BP663" s="75"/>
      <c r="BQ663" s="75"/>
      <c r="BR663" s="75"/>
      <c r="BS663" s="75"/>
      <c r="BT663" s="75"/>
      <c r="BU663" s="75"/>
      <c r="BV663" s="75"/>
      <c r="BW663" s="75"/>
      <c r="BX663" s="75"/>
      <c r="BY663" s="75"/>
      <c r="BZ663" s="75"/>
      <c r="CA663" s="75"/>
      <c r="CB663" s="75"/>
    </row>
    <row r="664" spans="1:80" ht="9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  <c r="AE664" s="75"/>
      <c r="AF664" s="75"/>
      <c r="AG664" s="75"/>
      <c r="AH664" s="75"/>
      <c r="AI664" s="75"/>
      <c r="AJ664" s="75"/>
      <c r="AK664" s="75"/>
      <c r="AL664" s="75"/>
      <c r="AM664" s="75"/>
      <c r="AN664" s="75"/>
      <c r="AO664" s="75"/>
      <c r="AP664" s="75"/>
      <c r="AQ664" s="75"/>
      <c r="AR664" s="75"/>
      <c r="AS664" s="75"/>
      <c r="AT664" s="75"/>
      <c r="AU664" s="75"/>
      <c r="AV664" s="75"/>
      <c r="AW664" s="75"/>
      <c r="AX664" s="75"/>
      <c r="AY664" s="75"/>
      <c r="AZ664" s="75"/>
      <c r="BA664" s="75"/>
      <c r="BB664" s="75"/>
      <c r="BC664" s="75"/>
      <c r="BD664" s="75"/>
      <c r="BE664" s="75"/>
      <c r="BF664" s="75"/>
      <c r="BG664" s="75"/>
      <c r="BH664" s="75"/>
      <c r="BI664" s="75"/>
      <c r="BJ664" s="75"/>
      <c r="BK664" s="75"/>
      <c r="BL664" s="75"/>
      <c r="BM664" s="75"/>
      <c r="BN664" s="75"/>
      <c r="BO664" s="75"/>
      <c r="BP664" s="75"/>
      <c r="BQ664" s="75"/>
      <c r="BR664" s="75"/>
      <c r="BS664" s="75"/>
      <c r="BT664" s="75"/>
      <c r="BU664" s="75"/>
      <c r="BV664" s="75"/>
      <c r="BW664" s="75"/>
      <c r="BX664" s="75"/>
      <c r="BY664" s="75"/>
      <c r="BZ664" s="75"/>
      <c r="CA664" s="75"/>
      <c r="CB664" s="75"/>
    </row>
    <row r="665" spans="1:80" ht="9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  <c r="AE665" s="75"/>
      <c r="AF665" s="75"/>
      <c r="AG665" s="75"/>
      <c r="AH665" s="75"/>
      <c r="AI665" s="75"/>
      <c r="AJ665" s="75"/>
      <c r="AK665" s="75"/>
      <c r="AL665" s="75"/>
      <c r="AM665" s="75"/>
      <c r="AN665" s="75"/>
      <c r="AO665" s="75"/>
      <c r="AP665" s="75"/>
      <c r="AQ665" s="75"/>
      <c r="AR665" s="75"/>
      <c r="AS665" s="75"/>
      <c r="AT665" s="75"/>
      <c r="AU665" s="75"/>
      <c r="AV665" s="75"/>
      <c r="AW665" s="75"/>
      <c r="AX665" s="75"/>
      <c r="AY665" s="75"/>
      <c r="AZ665" s="75"/>
      <c r="BA665" s="75"/>
      <c r="BB665" s="75"/>
      <c r="BC665" s="75"/>
      <c r="BD665" s="75"/>
      <c r="BE665" s="75"/>
      <c r="BF665" s="75"/>
      <c r="BG665" s="75"/>
      <c r="BH665" s="75"/>
      <c r="BI665" s="75"/>
      <c r="BJ665" s="75"/>
      <c r="BK665" s="75"/>
      <c r="BL665" s="75"/>
      <c r="BM665" s="75"/>
      <c r="BN665" s="75"/>
      <c r="BO665" s="75"/>
      <c r="BP665" s="75"/>
      <c r="BQ665" s="75"/>
      <c r="BR665" s="75"/>
      <c r="BS665" s="75"/>
      <c r="BT665" s="75"/>
      <c r="BU665" s="75"/>
      <c r="BV665" s="75"/>
      <c r="BW665" s="75"/>
      <c r="BX665" s="75"/>
      <c r="BY665" s="75"/>
      <c r="BZ665" s="75"/>
      <c r="CA665" s="75"/>
      <c r="CB665" s="75"/>
    </row>
    <row r="666" spans="1:80" ht="9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  <c r="AE666" s="75"/>
      <c r="AF666" s="75"/>
      <c r="AG666" s="75"/>
      <c r="AH666" s="75"/>
      <c r="AI666" s="75"/>
      <c r="AJ666" s="75"/>
      <c r="AK666" s="75"/>
      <c r="AL666" s="75"/>
      <c r="AM666" s="75"/>
      <c r="AN666" s="75"/>
      <c r="AO666" s="75"/>
      <c r="AP666" s="75"/>
      <c r="AQ666" s="75"/>
      <c r="AR666" s="75"/>
      <c r="AS666" s="75"/>
      <c r="AT666" s="75"/>
      <c r="AU666" s="75"/>
      <c r="AV666" s="75"/>
      <c r="AW666" s="75"/>
      <c r="AX666" s="75"/>
      <c r="AY666" s="75"/>
      <c r="AZ666" s="75"/>
      <c r="BA666" s="75"/>
      <c r="BB666" s="75"/>
      <c r="BC666" s="75"/>
      <c r="BD666" s="75"/>
      <c r="BE666" s="75"/>
      <c r="BF666" s="75"/>
      <c r="BG666" s="75"/>
      <c r="BH666" s="75"/>
      <c r="BI666" s="75"/>
      <c r="BJ666" s="75"/>
      <c r="BK666" s="75"/>
      <c r="BL666" s="75"/>
      <c r="BM666" s="75"/>
      <c r="BN666" s="75"/>
      <c r="BO666" s="75"/>
      <c r="BP666" s="75"/>
      <c r="BQ666" s="75"/>
      <c r="BR666" s="75"/>
      <c r="BS666" s="75"/>
      <c r="BT666" s="75"/>
      <c r="BU666" s="75"/>
      <c r="BV666" s="75"/>
      <c r="BW666" s="75"/>
      <c r="BX666" s="75"/>
      <c r="BY666" s="75"/>
      <c r="BZ666" s="75"/>
      <c r="CA666" s="75"/>
      <c r="CB666" s="75"/>
    </row>
    <row r="667" spans="1:80" ht="9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  <c r="AS667" s="75"/>
      <c r="AT667" s="75"/>
      <c r="AU667" s="75"/>
      <c r="AV667" s="75"/>
      <c r="AW667" s="75"/>
      <c r="AX667" s="75"/>
      <c r="AY667" s="75"/>
      <c r="AZ667" s="75"/>
      <c r="BA667" s="75"/>
      <c r="BB667" s="75"/>
      <c r="BC667" s="75"/>
      <c r="BD667" s="75"/>
      <c r="BE667" s="75"/>
      <c r="BF667" s="75"/>
      <c r="BG667" s="75"/>
      <c r="BH667" s="75"/>
      <c r="BI667" s="75"/>
      <c r="BJ667" s="75"/>
      <c r="BK667" s="75"/>
      <c r="BL667" s="75"/>
      <c r="BM667" s="75"/>
      <c r="BN667" s="75"/>
      <c r="BO667" s="75"/>
      <c r="BP667" s="75"/>
      <c r="BQ667" s="75"/>
      <c r="BR667" s="75"/>
      <c r="BS667" s="75"/>
      <c r="BT667" s="75"/>
      <c r="BU667" s="75"/>
      <c r="BV667" s="75"/>
      <c r="BW667" s="75"/>
      <c r="BX667" s="75"/>
      <c r="BY667" s="75"/>
      <c r="BZ667" s="75"/>
      <c r="CA667" s="75"/>
      <c r="CB667" s="75"/>
    </row>
    <row r="668" spans="1:80" ht="9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  <c r="AS668" s="75"/>
      <c r="AT668" s="75"/>
      <c r="AU668" s="75"/>
      <c r="AV668" s="75"/>
      <c r="AW668" s="75"/>
      <c r="AX668" s="75"/>
      <c r="AY668" s="75"/>
      <c r="AZ668" s="75"/>
      <c r="BA668" s="75"/>
      <c r="BB668" s="75"/>
      <c r="BC668" s="75"/>
      <c r="BD668" s="75"/>
      <c r="BE668" s="75"/>
      <c r="BF668" s="75"/>
      <c r="BG668" s="75"/>
      <c r="BH668" s="75"/>
      <c r="BI668" s="75"/>
      <c r="BJ668" s="75"/>
      <c r="BK668" s="75"/>
      <c r="BL668" s="75"/>
      <c r="BM668" s="75"/>
      <c r="BN668" s="75"/>
      <c r="BO668" s="75"/>
      <c r="BP668" s="75"/>
      <c r="BQ668" s="75"/>
      <c r="BR668" s="75"/>
      <c r="BS668" s="75"/>
      <c r="BT668" s="75"/>
      <c r="BU668" s="75"/>
      <c r="BV668" s="75"/>
      <c r="BW668" s="75"/>
      <c r="BX668" s="75"/>
      <c r="BY668" s="75"/>
      <c r="BZ668" s="75"/>
      <c r="CA668" s="75"/>
      <c r="CB668" s="75"/>
    </row>
    <row r="669" spans="1:80" ht="9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  <c r="AE669" s="75"/>
      <c r="AF669" s="75"/>
      <c r="AG669" s="75"/>
      <c r="AH669" s="75"/>
      <c r="AI669" s="75"/>
      <c r="AJ669" s="75"/>
      <c r="AK669" s="75"/>
      <c r="AL669" s="75"/>
      <c r="AM669" s="75"/>
      <c r="AN669" s="75"/>
      <c r="AO669" s="75"/>
      <c r="AP669" s="75"/>
      <c r="AQ669" s="75"/>
      <c r="AR669" s="75"/>
      <c r="AS669" s="75"/>
      <c r="AT669" s="75"/>
      <c r="AU669" s="75"/>
      <c r="AV669" s="75"/>
      <c r="AW669" s="75"/>
      <c r="AX669" s="75"/>
      <c r="AY669" s="75"/>
      <c r="AZ669" s="75"/>
      <c r="BA669" s="75"/>
      <c r="BB669" s="75"/>
      <c r="BC669" s="75"/>
      <c r="BD669" s="75"/>
      <c r="BE669" s="75"/>
      <c r="BF669" s="75"/>
      <c r="BG669" s="75"/>
      <c r="BH669" s="75"/>
      <c r="BI669" s="75"/>
      <c r="BJ669" s="75"/>
      <c r="BK669" s="75"/>
      <c r="BL669" s="75"/>
      <c r="BM669" s="75"/>
      <c r="BN669" s="75"/>
      <c r="BO669" s="75"/>
      <c r="BP669" s="75"/>
      <c r="BQ669" s="75"/>
      <c r="BR669" s="75"/>
      <c r="BS669" s="75"/>
      <c r="BT669" s="75"/>
      <c r="BU669" s="75"/>
      <c r="BV669" s="75"/>
      <c r="BW669" s="75"/>
      <c r="BX669" s="75"/>
      <c r="BY669" s="75"/>
      <c r="BZ669" s="75"/>
      <c r="CA669" s="75"/>
      <c r="CB669" s="75"/>
    </row>
    <row r="670" spans="1:80" ht="9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  <c r="AS670" s="75"/>
      <c r="AT670" s="75"/>
      <c r="AU670" s="75"/>
      <c r="AV670" s="75"/>
      <c r="AW670" s="75"/>
      <c r="AX670" s="75"/>
      <c r="AY670" s="75"/>
      <c r="AZ670" s="75"/>
      <c r="BA670" s="75"/>
      <c r="BB670" s="75"/>
      <c r="BC670" s="75"/>
      <c r="BD670" s="75"/>
      <c r="BE670" s="75"/>
      <c r="BF670" s="75"/>
      <c r="BG670" s="75"/>
      <c r="BH670" s="75"/>
      <c r="BI670" s="75"/>
      <c r="BJ670" s="75"/>
      <c r="BK670" s="75"/>
      <c r="BL670" s="75"/>
      <c r="BM670" s="75"/>
      <c r="BN670" s="75"/>
      <c r="BO670" s="75"/>
      <c r="BP670" s="75"/>
      <c r="BQ670" s="75"/>
      <c r="BR670" s="75"/>
      <c r="BS670" s="75"/>
      <c r="BT670" s="75"/>
      <c r="BU670" s="75"/>
      <c r="BV670" s="75"/>
      <c r="BW670" s="75"/>
      <c r="BX670" s="75"/>
      <c r="BY670" s="75"/>
      <c r="BZ670" s="75"/>
      <c r="CA670" s="75"/>
      <c r="CB670" s="75"/>
    </row>
    <row r="671" spans="1:80" ht="9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  <c r="AE671" s="75"/>
      <c r="AF671" s="75"/>
      <c r="AG671" s="75"/>
      <c r="AH671" s="75"/>
      <c r="AI671" s="75"/>
      <c r="AJ671" s="75"/>
      <c r="AK671" s="75"/>
      <c r="AL671" s="75"/>
      <c r="AM671" s="75"/>
      <c r="AN671" s="75"/>
      <c r="AO671" s="75"/>
      <c r="AP671" s="75"/>
      <c r="AQ671" s="75"/>
      <c r="AR671" s="75"/>
      <c r="AS671" s="75"/>
      <c r="AT671" s="75"/>
      <c r="AU671" s="75"/>
      <c r="AV671" s="75"/>
      <c r="AW671" s="75"/>
      <c r="AX671" s="75"/>
      <c r="AY671" s="75"/>
      <c r="AZ671" s="75"/>
      <c r="BA671" s="75"/>
      <c r="BB671" s="75"/>
      <c r="BC671" s="75"/>
      <c r="BD671" s="75"/>
      <c r="BE671" s="75"/>
      <c r="BF671" s="75"/>
      <c r="BG671" s="75"/>
      <c r="BH671" s="75"/>
      <c r="BI671" s="75"/>
      <c r="BJ671" s="75"/>
      <c r="BK671" s="75"/>
      <c r="BL671" s="75"/>
      <c r="BM671" s="75"/>
      <c r="BN671" s="75"/>
      <c r="BO671" s="75"/>
      <c r="BP671" s="75"/>
      <c r="BQ671" s="75"/>
      <c r="BR671" s="75"/>
      <c r="BS671" s="75"/>
      <c r="BT671" s="75"/>
      <c r="BU671" s="75"/>
      <c r="BV671" s="75"/>
      <c r="BW671" s="75"/>
      <c r="BX671" s="75"/>
      <c r="BY671" s="75"/>
      <c r="BZ671" s="75"/>
      <c r="CA671" s="75"/>
      <c r="CB671" s="75"/>
    </row>
    <row r="672" spans="1:80" ht="9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  <c r="AS672" s="75"/>
      <c r="AT672" s="75"/>
      <c r="AU672" s="75"/>
      <c r="AV672" s="75"/>
      <c r="AW672" s="75"/>
      <c r="AX672" s="75"/>
      <c r="AY672" s="75"/>
      <c r="AZ672" s="75"/>
      <c r="BA672" s="75"/>
      <c r="BB672" s="75"/>
      <c r="BC672" s="75"/>
      <c r="BD672" s="75"/>
      <c r="BE672" s="75"/>
      <c r="BF672" s="75"/>
      <c r="BG672" s="75"/>
      <c r="BH672" s="75"/>
      <c r="BI672" s="75"/>
      <c r="BJ672" s="75"/>
      <c r="BK672" s="75"/>
      <c r="BL672" s="75"/>
      <c r="BM672" s="75"/>
      <c r="BN672" s="75"/>
      <c r="BO672" s="75"/>
      <c r="BP672" s="75"/>
      <c r="BQ672" s="75"/>
      <c r="BR672" s="75"/>
      <c r="BS672" s="75"/>
      <c r="BT672" s="75"/>
      <c r="BU672" s="75"/>
      <c r="BV672" s="75"/>
      <c r="BW672" s="75"/>
      <c r="BX672" s="75"/>
      <c r="BY672" s="75"/>
      <c r="BZ672" s="75"/>
      <c r="CA672" s="75"/>
      <c r="CB672" s="75"/>
    </row>
    <row r="673" spans="1:80" ht="9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  <c r="AE673" s="75"/>
      <c r="AF673" s="75"/>
      <c r="AG673" s="75"/>
      <c r="AH673" s="75"/>
      <c r="AI673" s="75"/>
      <c r="AJ673" s="75"/>
      <c r="AK673" s="75"/>
      <c r="AL673" s="75"/>
      <c r="AM673" s="75"/>
      <c r="AN673" s="75"/>
      <c r="AO673" s="75"/>
      <c r="AP673" s="75"/>
      <c r="AQ673" s="75"/>
      <c r="AR673" s="75"/>
      <c r="AS673" s="75"/>
      <c r="AT673" s="75"/>
      <c r="AU673" s="75"/>
      <c r="AV673" s="75"/>
      <c r="AW673" s="75"/>
      <c r="AX673" s="75"/>
      <c r="AY673" s="75"/>
      <c r="AZ673" s="75"/>
      <c r="BA673" s="75"/>
      <c r="BB673" s="75"/>
      <c r="BC673" s="75"/>
      <c r="BD673" s="75"/>
      <c r="BE673" s="75"/>
      <c r="BF673" s="75"/>
      <c r="BG673" s="75"/>
      <c r="BH673" s="75"/>
      <c r="BI673" s="75"/>
      <c r="BJ673" s="75"/>
      <c r="BK673" s="75"/>
      <c r="BL673" s="75"/>
      <c r="BM673" s="75"/>
      <c r="BN673" s="75"/>
      <c r="BO673" s="75"/>
      <c r="BP673" s="75"/>
      <c r="BQ673" s="75"/>
      <c r="BR673" s="75"/>
      <c r="BS673" s="75"/>
      <c r="BT673" s="75"/>
      <c r="BU673" s="75"/>
      <c r="BV673" s="75"/>
      <c r="BW673" s="75"/>
      <c r="BX673" s="75"/>
      <c r="BY673" s="75"/>
      <c r="BZ673" s="75"/>
      <c r="CA673" s="75"/>
      <c r="CB673" s="75"/>
    </row>
    <row r="674" spans="1:80" ht="9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  <c r="AS674" s="75"/>
      <c r="AT674" s="75"/>
      <c r="AU674" s="75"/>
      <c r="AV674" s="75"/>
      <c r="AW674" s="75"/>
      <c r="AX674" s="75"/>
      <c r="AY674" s="75"/>
      <c r="AZ674" s="75"/>
      <c r="BA674" s="75"/>
      <c r="BB674" s="75"/>
      <c r="BC674" s="75"/>
      <c r="BD674" s="75"/>
      <c r="BE674" s="75"/>
      <c r="BF674" s="75"/>
      <c r="BG674" s="75"/>
      <c r="BH674" s="75"/>
      <c r="BI674" s="75"/>
      <c r="BJ674" s="75"/>
      <c r="BK674" s="75"/>
      <c r="BL674" s="75"/>
      <c r="BM674" s="75"/>
      <c r="BN674" s="75"/>
      <c r="BO674" s="75"/>
      <c r="BP674" s="75"/>
      <c r="BQ674" s="75"/>
      <c r="BR674" s="75"/>
      <c r="BS674" s="75"/>
      <c r="BT674" s="75"/>
      <c r="BU674" s="75"/>
      <c r="BV674" s="75"/>
      <c r="BW674" s="75"/>
      <c r="BX674" s="75"/>
      <c r="BY674" s="75"/>
      <c r="BZ674" s="75"/>
      <c r="CA674" s="75"/>
      <c r="CB674" s="75"/>
    </row>
    <row r="675" spans="1:80" ht="9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75"/>
      <c r="AJ675" s="75"/>
      <c r="AK675" s="75"/>
      <c r="AL675" s="75"/>
      <c r="AM675" s="75"/>
      <c r="AN675" s="75"/>
      <c r="AO675" s="75"/>
      <c r="AP675" s="75"/>
      <c r="AQ675" s="75"/>
      <c r="AR675" s="75"/>
      <c r="AS675" s="75"/>
      <c r="AT675" s="75"/>
      <c r="AU675" s="75"/>
      <c r="AV675" s="75"/>
      <c r="AW675" s="75"/>
      <c r="AX675" s="75"/>
      <c r="AY675" s="75"/>
      <c r="AZ675" s="75"/>
      <c r="BA675" s="75"/>
      <c r="BB675" s="75"/>
      <c r="BC675" s="75"/>
      <c r="BD675" s="75"/>
      <c r="BE675" s="75"/>
      <c r="BF675" s="75"/>
      <c r="BG675" s="75"/>
      <c r="BH675" s="75"/>
      <c r="BI675" s="75"/>
      <c r="BJ675" s="75"/>
      <c r="BK675" s="75"/>
      <c r="BL675" s="75"/>
      <c r="BM675" s="75"/>
      <c r="BN675" s="75"/>
      <c r="BO675" s="75"/>
      <c r="BP675" s="75"/>
      <c r="BQ675" s="75"/>
      <c r="BR675" s="75"/>
      <c r="BS675" s="75"/>
      <c r="BT675" s="75"/>
      <c r="BU675" s="75"/>
      <c r="BV675" s="75"/>
      <c r="BW675" s="75"/>
      <c r="BX675" s="75"/>
      <c r="BY675" s="75"/>
      <c r="BZ675" s="75"/>
      <c r="CA675" s="75"/>
      <c r="CB675" s="75"/>
    </row>
    <row r="676" spans="1:80" ht="9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5"/>
      <c r="AP676" s="75"/>
      <c r="AQ676" s="75"/>
      <c r="AR676" s="75"/>
      <c r="AS676" s="75"/>
      <c r="AT676" s="75"/>
      <c r="AU676" s="75"/>
      <c r="AV676" s="75"/>
      <c r="AW676" s="75"/>
      <c r="AX676" s="75"/>
      <c r="AY676" s="75"/>
      <c r="AZ676" s="75"/>
      <c r="BA676" s="75"/>
      <c r="BB676" s="75"/>
      <c r="BC676" s="75"/>
      <c r="BD676" s="75"/>
      <c r="BE676" s="75"/>
      <c r="BF676" s="75"/>
      <c r="BG676" s="75"/>
      <c r="BH676" s="75"/>
      <c r="BI676" s="75"/>
      <c r="BJ676" s="75"/>
      <c r="BK676" s="75"/>
      <c r="BL676" s="75"/>
      <c r="BM676" s="75"/>
      <c r="BN676" s="75"/>
      <c r="BO676" s="75"/>
      <c r="BP676" s="75"/>
      <c r="BQ676" s="75"/>
      <c r="BR676" s="75"/>
      <c r="BS676" s="75"/>
      <c r="BT676" s="75"/>
      <c r="BU676" s="75"/>
      <c r="BV676" s="75"/>
      <c r="BW676" s="75"/>
      <c r="BX676" s="75"/>
      <c r="BY676" s="75"/>
      <c r="BZ676" s="75"/>
      <c r="CA676" s="75"/>
      <c r="CB676" s="75"/>
    </row>
    <row r="677" spans="1:80" ht="9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  <c r="AS677" s="75"/>
      <c r="AT677" s="75"/>
      <c r="AU677" s="75"/>
      <c r="AV677" s="75"/>
      <c r="AW677" s="75"/>
      <c r="AX677" s="75"/>
      <c r="AY677" s="75"/>
      <c r="AZ677" s="75"/>
      <c r="BA677" s="75"/>
      <c r="BB677" s="75"/>
      <c r="BC677" s="75"/>
      <c r="BD677" s="75"/>
      <c r="BE677" s="75"/>
      <c r="BF677" s="75"/>
      <c r="BG677" s="75"/>
      <c r="BH677" s="75"/>
      <c r="BI677" s="75"/>
      <c r="BJ677" s="75"/>
      <c r="BK677" s="75"/>
      <c r="BL677" s="75"/>
      <c r="BM677" s="75"/>
      <c r="BN677" s="75"/>
      <c r="BO677" s="75"/>
      <c r="BP677" s="75"/>
      <c r="BQ677" s="75"/>
      <c r="BR677" s="75"/>
      <c r="BS677" s="75"/>
      <c r="BT677" s="75"/>
      <c r="BU677" s="75"/>
      <c r="BV677" s="75"/>
      <c r="BW677" s="75"/>
      <c r="BX677" s="75"/>
      <c r="BY677" s="75"/>
      <c r="BZ677" s="75"/>
      <c r="CA677" s="75"/>
      <c r="CB677" s="75"/>
    </row>
    <row r="678" spans="1:80" ht="9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5"/>
      <c r="AL678" s="75"/>
      <c r="AM678" s="75"/>
      <c r="AN678" s="75"/>
      <c r="AO678" s="75"/>
      <c r="AP678" s="75"/>
      <c r="AQ678" s="75"/>
      <c r="AR678" s="75"/>
      <c r="AS678" s="75"/>
      <c r="AT678" s="75"/>
      <c r="AU678" s="75"/>
      <c r="AV678" s="75"/>
      <c r="AW678" s="75"/>
      <c r="AX678" s="75"/>
      <c r="AY678" s="75"/>
      <c r="AZ678" s="75"/>
      <c r="BA678" s="75"/>
      <c r="BB678" s="75"/>
      <c r="BC678" s="75"/>
      <c r="BD678" s="75"/>
      <c r="BE678" s="75"/>
      <c r="BF678" s="75"/>
      <c r="BG678" s="75"/>
      <c r="BH678" s="75"/>
      <c r="BI678" s="75"/>
      <c r="BJ678" s="75"/>
      <c r="BK678" s="75"/>
      <c r="BL678" s="75"/>
      <c r="BM678" s="75"/>
      <c r="BN678" s="75"/>
      <c r="BO678" s="75"/>
      <c r="BP678" s="75"/>
      <c r="BQ678" s="75"/>
      <c r="BR678" s="75"/>
      <c r="BS678" s="75"/>
      <c r="BT678" s="75"/>
      <c r="BU678" s="75"/>
      <c r="BV678" s="75"/>
      <c r="BW678" s="75"/>
      <c r="BX678" s="75"/>
      <c r="BY678" s="75"/>
      <c r="BZ678" s="75"/>
      <c r="CA678" s="75"/>
      <c r="CB678" s="75"/>
    </row>
    <row r="679" spans="1:80" ht="9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5"/>
      <c r="AP679" s="75"/>
      <c r="AQ679" s="75"/>
      <c r="AR679" s="75"/>
      <c r="AS679" s="75"/>
      <c r="AT679" s="75"/>
      <c r="AU679" s="75"/>
      <c r="AV679" s="75"/>
      <c r="AW679" s="75"/>
      <c r="AX679" s="75"/>
      <c r="AY679" s="75"/>
      <c r="AZ679" s="75"/>
      <c r="BA679" s="75"/>
      <c r="BB679" s="75"/>
      <c r="BC679" s="75"/>
      <c r="BD679" s="75"/>
      <c r="BE679" s="75"/>
      <c r="BF679" s="75"/>
      <c r="BG679" s="75"/>
      <c r="BH679" s="75"/>
      <c r="BI679" s="75"/>
      <c r="BJ679" s="75"/>
      <c r="BK679" s="75"/>
      <c r="BL679" s="75"/>
      <c r="BM679" s="75"/>
      <c r="BN679" s="75"/>
      <c r="BO679" s="75"/>
      <c r="BP679" s="75"/>
      <c r="BQ679" s="75"/>
      <c r="BR679" s="75"/>
      <c r="BS679" s="75"/>
      <c r="BT679" s="75"/>
      <c r="BU679" s="75"/>
      <c r="BV679" s="75"/>
      <c r="BW679" s="75"/>
      <c r="BX679" s="75"/>
      <c r="BY679" s="75"/>
      <c r="BZ679" s="75"/>
      <c r="CA679" s="75"/>
      <c r="CB679" s="75"/>
    </row>
    <row r="680" spans="1:80" ht="9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  <c r="AE680" s="75"/>
      <c r="AF680" s="75"/>
      <c r="AG680" s="75"/>
      <c r="AH680" s="75"/>
      <c r="AI680" s="75"/>
      <c r="AJ680" s="75"/>
      <c r="AK680" s="75"/>
      <c r="AL680" s="75"/>
      <c r="AM680" s="75"/>
      <c r="AN680" s="75"/>
      <c r="AO680" s="75"/>
      <c r="AP680" s="75"/>
      <c r="AQ680" s="75"/>
      <c r="AR680" s="75"/>
      <c r="AS680" s="75"/>
      <c r="AT680" s="75"/>
      <c r="AU680" s="75"/>
      <c r="AV680" s="75"/>
      <c r="AW680" s="75"/>
      <c r="AX680" s="75"/>
      <c r="AY680" s="75"/>
      <c r="AZ680" s="75"/>
      <c r="BA680" s="75"/>
      <c r="BB680" s="75"/>
      <c r="BC680" s="75"/>
      <c r="BD680" s="75"/>
      <c r="BE680" s="75"/>
      <c r="BF680" s="75"/>
      <c r="BG680" s="75"/>
      <c r="BH680" s="75"/>
      <c r="BI680" s="75"/>
      <c r="BJ680" s="75"/>
      <c r="BK680" s="75"/>
      <c r="BL680" s="75"/>
      <c r="BM680" s="75"/>
      <c r="BN680" s="75"/>
      <c r="BO680" s="75"/>
      <c r="BP680" s="75"/>
      <c r="BQ680" s="75"/>
      <c r="BR680" s="75"/>
      <c r="BS680" s="75"/>
      <c r="BT680" s="75"/>
      <c r="BU680" s="75"/>
      <c r="BV680" s="75"/>
      <c r="BW680" s="75"/>
      <c r="BX680" s="75"/>
      <c r="BY680" s="75"/>
      <c r="BZ680" s="75"/>
      <c r="CA680" s="75"/>
      <c r="CB680" s="75"/>
    </row>
    <row r="681" spans="1:80" ht="9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  <c r="AE681" s="75"/>
      <c r="AF681" s="75"/>
      <c r="AG681" s="75"/>
      <c r="AH681" s="75"/>
      <c r="AI681" s="75"/>
      <c r="AJ681" s="75"/>
      <c r="AK681" s="75"/>
      <c r="AL681" s="75"/>
      <c r="AM681" s="75"/>
      <c r="AN681" s="75"/>
      <c r="AO681" s="75"/>
      <c r="AP681" s="75"/>
      <c r="AQ681" s="75"/>
      <c r="AR681" s="75"/>
      <c r="AS681" s="75"/>
      <c r="AT681" s="75"/>
      <c r="AU681" s="75"/>
      <c r="AV681" s="75"/>
      <c r="AW681" s="75"/>
      <c r="AX681" s="75"/>
      <c r="AY681" s="75"/>
      <c r="AZ681" s="75"/>
      <c r="BA681" s="75"/>
      <c r="BB681" s="75"/>
      <c r="BC681" s="75"/>
      <c r="BD681" s="75"/>
      <c r="BE681" s="75"/>
      <c r="BF681" s="75"/>
      <c r="BG681" s="75"/>
      <c r="BH681" s="75"/>
      <c r="BI681" s="75"/>
      <c r="BJ681" s="75"/>
      <c r="BK681" s="75"/>
      <c r="BL681" s="75"/>
      <c r="BM681" s="75"/>
      <c r="BN681" s="75"/>
      <c r="BO681" s="75"/>
      <c r="BP681" s="75"/>
      <c r="BQ681" s="75"/>
      <c r="BR681" s="75"/>
      <c r="BS681" s="75"/>
      <c r="BT681" s="75"/>
      <c r="BU681" s="75"/>
      <c r="BV681" s="75"/>
      <c r="BW681" s="75"/>
      <c r="BX681" s="75"/>
      <c r="BY681" s="75"/>
      <c r="BZ681" s="75"/>
      <c r="CA681" s="75"/>
      <c r="CB681" s="75"/>
    </row>
    <row r="682" spans="1:80" ht="9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/>
      <c r="AS682" s="75"/>
      <c r="AT682" s="75"/>
      <c r="AU682" s="75"/>
      <c r="AV682" s="75"/>
      <c r="AW682" s="75"/>
      <c r="AX682" s="75"/>
      <c r="AY682" s="75"/>
      <c r="AZ682" s="75"/>
      <c r="BA682" s="75"/>
      <c r="BB682" s="75"/>
      <c r="BC682" s="75"/>
      <c r="BD682" s="75"/>
      <c r="BE682" s="75"/>
      <c r="BF682" s="75"/>
      <c r="BG682" s="75"/>
      <c r="BH682" s="75"/>
      <c r="BI682" s="75"/>
      <c r="BJ682" s="75"/>
      <c r="BK682" s="75"/>
      <c r="BL682" s="75"/>
      <c r="BM682" s="75"/>
      <c r="BN682" s="75"/>
      <c r="BO682" s="75"/>
      <c r="BP682" s="75"/>
      <c r="BQ682" s="75"/>
      <c r="BR682" s="75"/>
      <c r="BS682" s="75"/>
      <c r="BT682" s="75"/>
      <c r="BU682" s="75"/>
      <c r="BV682" s="75"/>
      <c r="BW682" s="75"/>
      <c r="BX682" s="75"/>
      <c r="BY682" s="75"/>
      <c r="BZ682" s="75"/>
      <c r="CA682" s="75"/>
      <c r="CB682" s="75"/>
    </row>
    <row r="683" spans="1:80" ht="9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  <c r="AS683" s="75"/>
      <c r="AT683" s="75"/>
      <c r="AU683" s="75"/>
      <c r="AV683" s="75"/>
      <c r="AW683" s="75"/>
      <c r="AX683" s="75"/>
      <c r="AY683" s="75"/>
      <c r="AZ683" s="75"/>
      <c r="BA683" s="75"/>
      <c r="BB683" s="75"/>
      <c r="BC683" s="75"/>
      <c r="BD683" s="75"/>
      <c r="BE683" s="75"/>
      <c r="BF683" s="75"/>
      <c r="BG683" s="75"/>
      <c r="BH683" s="75"/>
      <c r="BI683" s="75"/>
      <c r="BJ683" s="75"/>
      <c r="BK683" s="75"/>
      <c r="BL683" s="75"/>
      <c r="BM683" s="75"/>
      <c r="BN683" s="75"/>
      <c r="BO683" s="75"/>
      <c r="BP683" s="75"/>
      <c r="BQ683" s="75"/>
      <c r="BR683" s="75"/>
      <c r="BS683" s="75"/>
      <c r="BT683" s="75"/>
      <c r="BU683" s="75"/>
      <c r="BV683" s="75"/>
      <c r="BW683" s="75"/>
      <c r="BX683" s="75"/>
      <c r="BY683" s="75"/>
      <c r="BZ683" s="75"/>
      <c r="CA683" s="75"/>
      <c r="CB683" s="75"/>
    </row>
    <row r="684" spans="1:80" ht="9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  <c r="AE684" s="75"/>
      <c r="AF684" s="75"/>
      <c r="AG684" s="75"/>
      <c r="AH684" s="75"/>
      <c r="AI684" s="75"/>
      <c r="AJ684" s="75"/>
      <c r="AK684" s="75"/>
      <c r="AL684" s="75"/>
      <c r="AM684" s="75"/>
      <c r="AN684" s="75"/>
      <c r="AO684" s="75"/>
      <c r="AP684" s="75"/>
      <c r="AQ684" s="75"/>
      <c r="AR684" s="75"/>
      <c r="AS684" s="75"/>
      <c r="AT684" s="75"/>
      <c r="AU684" s="75"/>
      <c r="AV684" s="75"/>
      <c r="AW684" s="75"/>
      <c r="AX684" s="75"/>
      <c r="AY684" s="75"/>
      <c r="AZ684" s="75"/>
      <c r="BA684" s="75"/>
      <c r="BB684" s="75"/>
      <c r="BC684" s="75"/>
      <c r="BD684" s="75"/>
      <c r="BE684" s="75"/>
      <c r="BF684" s="75"/>
      <c r="BG684" s="75"/>
      <c r="BH684" s="75"/>
      <c r="BI684" s="75"/>
      <c r="BJ684" s="75"/>
      <c r="BK684" s="75"/>
      <c r="BL684" s="75"/>
      <c r="BM684" s="75"/>
      <c r="BN684" s="75"/>
      <c r="BO684" s="75"/>
      <c r="BP684" s="75"/>
      <c r="BQ684" s="75"/>
      <c r="BR684" s="75"/>
      <c r="BS684" s="75"/>
      <c r="BT684" s="75"/>
      <c r="BU684" s="75"/>
      <c r="BV684" s="75"/>
      <c r="BW684" s="75"/>
      <c r="BX684" s="75"/>
      <c r="BY684" s="75"/>
      <c r="BZ684" s="75"/>
      <c r="CA684" s="75"/>
      <c r="CB684" s="75"/>
    </row>
    <row r="685" spans="1:80" ht="9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75"/>
      <c r="AK685" s="75"/>
      <c r="AL685" s="75"/>
      <c r="AM685" s="75"/>
      <c r="AN685" s="75"/>
      <c r="AO685" s="75"/>
      <c r="AP685" s="75"/>
      <c r="AQ685" s="75"/>
      <c r="AR685" s="75"/>
      <c r="AS685" s="75"/>
      <c r="AT685" s="75"/>
      <c r="AU685" s="75"/>
      <c r="AV685" s="75"/>
      <c r="AW685" s="75"/>
      <c r="AX685" s="75"/>
      <c r="AY685" s="75"/>
      <c r="AZ685" s="75"/>
      <c r="BA685" s="75"/>
      <c r="BB685" s="75"/>
      <c r="BC685" s="75"/>
      <c r="BD685" s="75"/>
      <c r="BE685" s="75"/>
      <c r="BF685" s="75"/>
      <c r="BG685" s="75"/>
      <c r="BH685" s="75"/>
      <c r="BI685" s="75"/>
      <c r="BJ685" s="75"/>
      <c r="BK685" s="75"/>
      <c r="BL685" s="75"/>
      <c r="BM685" s="75"/>
      <c r="BN685" s="75"/>
      <c r="BO685" s="75"/>
      <c r="BP685" s="75"/>
      <c r="BQ685" s="75"/>
      <c r="BR685" s="75"/>
      <c r="BS685" s="75"/>
      <c r="BT685" s="75"/>
      <c r="BU685" s="75"/>
      <c r="BV685" s="75"/>
      <c r="BW685" s="75"/>
      <c r="BX685" s="75"/>
      <c r="BY685" s="75"/>
      <c r="BZ685" s="75"/>
      <c r="CA685" s="75"/>
      <c r="CB685" s="75"/>
    </row>
    <row r="686" spans="1:80" ht="9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5"/>
      <c r="AJ686" s="75"/>
      <c r="AK686" s="75"/>
      <c r="AL686" s="75"/>
      <c r="AM686" s="75"/>
      <c r="AN686" s="75"/>
      <c r="AO686" s="75"/>
      <c r="AP686" s="75"/>
      <c r="AQ686" s="75"/>
      <c r="AR686" s="75"/>
      <c r="AS686" s="75"/>
      <c r="AT686" s="75"/>
      <c r="AU686" s="75"/>
      <c r="AV686" s="75"/>
      <c r="AW686" s="75"/>
      <c r="AX686" s="75"/>
      <c r="AY686" s="75"/>
      <c r="AZ686" s="75"/>
      <c r="BA686" s="75"/>
      <c r="BB686" s="75"/>
      <c r="BC686" s="75"/>
      <c r="BD686" s="75"/>
      <c r="BE686" s="75"/>
      <c r="BF686" s="75"/>
      <c r="BG686" s="75"/>
      <c r="BH686" s="75"/>
      <c r="BI686" s="75"/>
      <c r="BJ686" s="75"/>
      <c r="BK686" s="75"/>
      <c r="BL686" s="75"/>
      <c r="BM686" s="75"/>
      <c r="BN686" s="75"/>
      <c r="BO686" s="75"/>
      <c r="BP686" s="75"/>
      <c r="BQ686" s="75"/>
      <c r="BR686" s="75"/>
      <c r="BS686" s="75"/>
      <c r="BT686" s="75"/>
      <c r="BU686" s="75"/>
      <c r="BV686" s="75"/>
      <c r="BW686" s="75"/>
      <c r="BX686" s="75"/>
      <c r="BY686" s="75"/>
      <c r="BZ686" s="75"/>
      <c r="CA686" s="75"/>
      <c r="CB686" s="75"/>
    </row>
    <row r="687" spans="1:80" ht="9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  <c r="AS687" s="75"/>
      <c r="AT687" s="75"/>
      <c r="AU687" s="75"/>
      <c r="AV687" s="75"/>
      <c r="AW687" s="75"/>
      <c r="AX687" s="75"/>
      <c r="AY687" s="75"/>
      <c r="AZ687" s="75"/>
      <c r="BA687" s="75"/>
      <c r="BB687" s="75"/>
      <c r="BC687" s="75"/>
      <c r="BD687" s="75"/>
      <c r="BE687" s="75"/>
      <c r="BF687" s="75"/>
      <c r="BG687" s="75"/>
      <c r="BH687" s="75"/>
      <c r="BI687" s="75"/>
      <c r="BJ687" s="75"/>
      <c r="BK687" s="75"/>
      <c r="BL687" s="75"/>
      <c r="BM687" s="75"/>
      <c r="BN687" s="75"/>
      <c r="BO687" s="75"/>
      <c r="BP687" s="75"/>
      <c r="BQ687" s="75"/>
      <c r="BR687" s="75"/>
      <c r="BS687" s="75"/>
      <c r="BT687" s="75"/>
      <c r="BU687" s="75"/>
      <c r="BV687" s="75"/>
      <c r="BW687" s="75"/>
      <c r="BX687" s="75"/>
      <c r="BY687" s="75"/>
      <c r="BZ687" s="75"/>
      <c r="CA687" s="75"/>
      <c r="CB687" s="75"/>
    </row>
    <row r="688" spans="1:80" ht="9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  <c r="AE688" s="75"/>
      <c r="AF688" s="75"/>
      <c r="AG688" s="75"/>
      <c r="AH688" s="75"/>
      <c r="AI688" s="75"/>
      <c r="AJ688" s="75"/>
      <c r="AK688" s="75"/>
      <c r="AL688" s="75"/>
      <c r="AM688" s="75"/>
      <c r="AN688" s="75"/>
      <c r="AO688" s="75"/>
      <c r="AP688" s="75"/>
      <c r="AQ688" s="75"/>
      <c r="AR688" s="75"/>
      <c r="AS688" s="75"/>
      <c r="AT688" s="75"/>
      <c r="AU688" s="75"/>
      <c r="AV688" s="75"/>
      <c r="AW688" s="75"/>
      <c r="AX688" s="75"/>
      <c r="AY688" s="75"/>
      <c r="AZ688" s="75"/>
      <c r="BA688" s="75"/>
      <c r="BB688" s="75"/>
      <c r="BC688" s="75"/>
      <c r="BD688" s="75"/>
      <c r="BE688" s="75"/>
      <c r="BF688" s="75"/>
      <c r="BG688" s="75"/>
      <c r="BH688" s="75"/>
      <c r="BI688" s="75"/>
      <c r="BJ688" s="75"/>
      <c r="BK688" s="75"/>
      <c r="BL688" s="75"/>
      <c r="BM688" s="75"/>
      <c r="BN688" s="75"/>
      <c r="BO688" s="75"/>
      <c r="BP688" s="75"/>
      <c r="BQ688" s="75"/>
      <c r="BR688" s="75"/>
      <c r="BS688" s="75"/>
      <c r="BT688" s="75"/>
      <c r="BU688" s="75"/>
      <c r="BV688" s="75"/>
      <c r="BW688" s="75"/>
      <c r="BX688" s="75"/>
      <c r="BY688" s="75"/>
      <c r="BZ688" s="75"/>
      <c r="CA688" s="75"/>
      <c r="CB688" s="75"/>
    </row>
    <row r="689" spans="1:80" ht="9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  <c r="AE689" s="75"/>
      <c r="AF689" s="75"/>
      <c r="AG689" s="75"/>
      <c r="AH689" s="75"/>
      <c r="AI689" s="75"/>
      <c r="AJ689" s="75"/>
      <c r="AK689" s="75"/>
      <c r="AL689" s="75"/>
      <c r="AM689" s="75"/>
      <c r="AN689" s="75"/>
      <c r="AO689" s="75"/>
      <c r="AP689" s="75"/>
      <c r="AQ689" s="75"/>
      <c r="AR689" s="75"/>
      <c r="AS689" s="75"/>
      <c r="AT689" s="75"/>
      <c r="AU689" s="75"/>
      <c r="AV689" s="75"/>
      <c r="AW689" s="75"/>
      <c r="AX689" s="75"/>
      <c r="AY689" s="75"/>
      <c r="AZ689" s="75"/>
      <c r="BA689" s="75"/>
      <c r="BB689" s="75"/>
      <c r="BC689" s="75"/>
      <c r="BD689" s="75"/>
      <c r="BE689" s="75"/>
      <c r="BF689" s="75"/>
      <c r="BG689" s="75"/>
      <c r="BH689" s="75"/>
      <c r="BI689" s="75"/>
      <c r="BJ689" s="75"/>
      <c r="BK689" s="75"/>
      <c r="BL689" s="75"/>
      <c r="BM689" s="75"/>
      <c r="BN689" s="75"/>
      <c r="BO689" s="75"/>
      <c r="BP689" s="75"/>
      <c r="BQ689" s="75"/>
      <c r="BR689" s="75"/>
      <c r="BS689" s="75"/>
      <c r="BT689" s="75"/>
      <c r="BU689" s="75"/>
      <c r="BV689" s="75"/>
      <c r="BW689" s="75"/>
      <c r="BX689" s="75"/>
      <c r="BY689" s="75"/>
      <c r="BZ689" s="75"/>
      <c r="CA689" s="75"/>
      <c r="CB689" s="75"/>
    </row>
    <row r="690" spans="1:80" ht="9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  <c r="AL690" s="75"/>
      <c r="AM690" s="75"/>
      <c r="AN690" s="75"/>
      <c r="AO690" s="75"/>
      <c r="AP690" s="75"/>
      <c r="AQ690" s="75"/>
      <c r="AR690" s="75"/>
      <c r="AS690" s="75"/>
      <c r="AT690" s="75"/>
      <c r="AU690" s="75"/>
      <c r="AV690" s="75"/>
      <c r="AW690" s="75"/>
      <c r="AX690" s="75"/>
      <c r="AY690" s="75"/>
      <c r="AZ690" s="75"/>
      <c r="BA690" s="75"/>
      <c r="BB690" s="75"/>
      <c r="BC690" s="75"/>
      <c r="BD690" s="75"/>
      <c r="BE690" s="75"/>
      <c r="BF690" s="75"/>
      <c r="BG690" s="75"/>
      <c r="BH690" s="75"/>
      <c r="BI690" s="75"/>
      <c r="BJ690" s="75"/>
      <c r="BK690" s="75"/>
      <c r="BL690" s="75"/>
      <c r="BM690" s="75"/>
      <c r="BN690" s="75"/>
      <c r="BO690" s="75"/>
      <c r="BP690" s="75"/>
      <c r="BQ690" s="75"/>
      <c r="BR690" s="75"/>
      <c r="BS690" s="75"/>
      <c r="BT690" s="75"/>
      <c r="BU690" s="75"/>
      <c r="BV690" s="75"/>
      <c r="BW690" s="75"/>
      <c r="BX690" s="75"/>
      <c r="BY690" s="75"/>
      <c r="BZ690" s="75"/>
      <c r="CA690" s="75"/>
      <c r="CB690" s="75"/>
    </row>
    <row r="691" spans="1:80" ht="9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  <c r="AE691" s="75"/>
      <c r="AF691" s="75"/>
      <c r="AG691" s="75"/>
      <c r="AH691" s="75"/>
      <c r="AI691" s="75"/>
      <c r="AJ691" s="75"/>
      <c r="AK691" s="75"/>
      <c r="AL691" s="75"/>
      <c r="AM691" s="75"/>
      <c r="AN691" s="75"/>
      <c r="AO691" s="75"/>
      <c r="AP691" s="75"/>
      <c r="AQ691" s="75"/>
      <c r="AR691" s="75"/>
      <c r="AS691" s="75"/>
      <c r="AT691" s="75"/>
      <c r="AU691" s="75"/>
      <c r="AV691" s="75"/>
      <c r="AW691" s="75"/>
      <c r="AX691" s="75"/>
      <c r="AY691" s="75"/>
      <c r="AZ691" s="75"/>
      <c r="BA691" s="75"/>
      <c r="BB691" s="75"/>
      <c r="BC691" s="75"/>
      <c r="BD691" s="75"/>
      <c r="BE691" s="75"/>
      <c r="BF691" s="75"/>
      <c r="BG691" s="75"/>
      <c r="BH691" s="75"/>
      <c r="BI691" s="75"/>
      <c r="BJ691" s="75"/>
      <c r="BK691" s="75"/>
      <c r="BL691" s="75"/>
      <c r="BM691" s="75"/>
      <c r="BN691" s="75"/>
      <c r="BO691" s="75"/>
      <c r="BP691" s="75"/>
      <c r="BQ691" s="75"/>
      <c r="BR691" s="75"/>
      <c r="BS691" s="75"/>
      <c r="BT691" s="75"/>
      <c r="BU691" s="75"/>
      <c r="BV691" s="75"/>
      <c r="BW691" s="75"/>
      <c r="BX691" s="75"/>
      <c r="BY691" s="75"/>
      <c r="BZ691" s="75"/>
      <c r="CA691" s="75"/>
      <c r="CB691" s="75"/>
    </row>
    <row r="692" spans="1:80" ht="9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/>
      <c r="AI692" s="75"/>
      <c r="AJ692" s="75"/>
      <c r="AK692" s="75"/>
      <c r="AL692" s="75"/>
      <c r="AM692" s="75"/>
      <c r="AN692" s="75"/>
      <c r="AO692" s="75"/>
      <c r="AP692" s="75"/>
      <c r="AQ692" s="75"/>
      <c r="AR692" s="75"/>
      <c r="AS692" s="75"/>
      <c r="AT692" s="75"/>
      <c r="AU692" s="75"/>
      <c r="AV692" s="75"/>
      <c r="AW692" s="75"/>
      <c r="AX692" s="75"/>
      <c r="AY692" s="75"/>
      <c r="AZ692" s="75"/>
      <c r="BA692" s="75"/>
      <c r="BB692" s="75"/>
      <c r="BC692" s="75"/>
      <c r="BD692" s="75"/>
      <c r="BE692" s="75"/>
      <c r="BF692" s="75"/>
      <c r="BG692" s="75"/>
      <c r="BH692" s="75"/>
      <c r="BI692" s="75"/>
      <c r="BJ692" s="75"/>
      <c r="BK692" s="75"/>
      <c r="BL692" s="75"/>
      <c r="BM692" s="75"/>
      <c r="BN692" s="75"/>
      <c r="BO692" s="75"/>
      <c r="BP692" s="75"/>
      <c r="BQ692" s="75"/>
      <c r="BR692" s="75"/>
      <c r="BS692" s="75"/>
      <c r="BT692" s="75"/>
      <c r="BU692" s="75"/>
      <c r="BV692" s="75"/>
      <c r="BW692" s="75"/>
      <c r="BX692" s="75"/>
      <c r="BY692" s="75"/>
      <c r="BZ692" s="75"/>
      <c r="CA692" s="75"/>
      <c r="CB692" s="75"/>
    </row>
    <row r="693" spans="1:80" ht="9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  <c r="AE693" s="75"/>
      <c r="AF693" s="75"/>
      <c r="AG693" s="75"/>
      <c r="AH693" s="75"/>
      <c r="AI693" s="75"/>
      <c r="AJ693" s="75"/>
      <c r="AK693" s="75"/>
      <c r="AL693" s="75"/>
      <c r="AM693" s="75"/>
      <c r="AN693" s="75"/>
      <c r="AO693" s="75"/>
      <c r="AP693" s="75"/>
      <c r="AQ693" s="75"/>
      <c r="AR693" s="75"/>
      <c r="AS693" s="75"/>
      <c r="AT693" s="75"/>
      <c r="AU693" s="75"/>
      <c r="AV693" s="75"/>
      <c r="AW693" s="75"/>
      <c r="AX693" s="75"/>
      <c r="AY693" s="75"/>
      <c r="AZ693" s="75"/>
      <c r="BA693" s="75"/>
      <c r="BB693" s="75"/>
      <c r="BC693" s="75"/>
      <c r="BD693" s="75"/>
      <c r="BE693" s="75"/>
      <c r="BF693" s="75"/>
      <c r="BG693" s="75"/>
      <c r="BH693" s="75"/>
      <c r="BI693" s="75"/>
      <c r="BJ693" s="75"/>
      <c r="BK693" s="75"/>
      <c r="BL693" s="75"/>
      <c r="BM693" s="75"/>
      <c r="BN693" s="75"/>
      <c r="BO693" s="75"/>
      <c r="BP693" s="75"/>
      <c r="BQ693" s="75"/>
      <c r="BR693" s="75"/>
      <c r="BS693" s="75"/>
      <c r="BT693" s="75"/>
      <c r="BU693" s="75"/>
      <c r="BV693" s="75"/>
      <c r="BW693" s="75"/>
      <c r="BX693" s="75"/>
      <c r="BY693" s="75"/>
      <c r="BZ693" s="75"/>
      <c r="CA693" s="75"/>
      <c r="CB693" s="75"/>
    </row>
    <row r="694" spans="1:80" ht="9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  <c r="AE694" s="75"/>
      <c r="AF694" s="75"/>
      <c r="AG694" s="75"/>
      <c r="AH694" s="75"/>
      <c r="AI694" s="75"/>
      <c r="AJ694" s="75"/>
      <c r="AK694" s="75"/>
      <c r="AL694" s="75"/>
      <c r="AM694" s="75"/>
      <c r="AN694" s="75"/>
      <c r="AO694" s="75"/>
      <c r="AP694" s="75"/>
      <c r="AQ694" s="75"/>
      <c r="AR694" s="75"/>
      <c r="AS694" s="75"/>
      <c r="AT694" s="75"/>
      <c r="AU694" s="75"/>
      <c r="AV694" s="75"/>
      <c r="AW694" s="75"/>
      <c r="AX694" s="75"/>
      <c r="AY694" s="75"/>
      <c r="AZ694" s="75"/>
      <c r="BA694" s="75"/>
      <c r="BB694" s="75"/>
      <c r="BC694" s="75"/>
      <c r="BD694" s="75"/>
      <c r="BE694" s="75"/>
      <c r="BF694" s="75"/>
      <c r="BG694" s="75"/>
      <c r="BH694" s="75"/>
      <c r="BI694" s="75"/>
      <c r="BJ694" s="75"/>
      <c r="BK694" s="75"/>
      <c r="BL694" s="75"/>
      <c r="BM694" s="75"/>
      <c r="BN694" s="75"/>
      <c r="BO694" s="75"/>
      <c r="BP694" s="75"/>
      <c r="BQ694" s="75"/>
      <c r="BR694" s="75"/>
      <c r="BS694" s="75"/>
      <c r="BT694" s="75"/>
      <c r="BU694" s="75"/>
      <c r="BV694" s="75"/>
      <c r="BW694" s="75"/>
      <c r="BX694" s="75"/>
      <c r="BY694" s="75"/>
      <c r="BZ694" s="75"/>
      <c r="CA694" s="75"/>
      <c r="CB694" s="75"/>
    </row>
    <row r="695" spans="1:80" ht="9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  <c r="AE695" s="75"/>
      <c r="AF695" s="75"/>
      <c r="AG695" s="75"/>
      <c r="AH695" s="75"/>
      <c r="AI695" s="75"/>
      <c r="AJ695" s="75"/>
      <c r="AK695" s="75"/>
      <c r="AL695" s="75"/>
      <c r="AM695" s="75"/>
      <c r="AN695" s="75"/>
      <c r="AO695" s="75"/>
      <c r="AP695" s="75"/>
      <c r="AQ695" s="75"/>
      <c r="AR695" s="75"/>
      <c r="AS695" s="75"/>
      <c r="AT695" s="75"/>
      <c r="AU695" s="75"/>
      <c r="AV695" s="75"/>
      <c r="AW695" s="75"/>
      <c r="AX695" s="75"/>
      <c r="AY695" s="75"/>
      <c r="AZ695" s="75"/>
      <c r="BA695" s="75"/>
      <c r="BB695" s="75"/>
      <c r="BC695" s="75"/>
      <c r="BD695" s="75"/>
      <c r="BE695" s="75"/>
      <c r="BF695" s="75"/>
      <c r="BG695" s="75"/>
      <c r="BH695" s="75"/>
      <c r="BI695" s="75"/>
      <c r="BJ695" s="75"/>
      <c r="BK695" s="75"/>
      <c r="BL695" s="75"/>
      <c r="BM695" s="75"/>
      <c r="BN695" s="75"/>
      <c r="BO695" s="75"/>
      <c r="BP695" s="75"/>
      <c r="BQ695" s="75"/>
      <c r="BR695" s="75"/>
      <c r="BS695" s="75"/>
      <c r="BT695" s="75"/>
      <c r="BU695" s="75"/>
      <c r="BV695" s="75"/>
      <c r="BW695" s="75"/>
      <c r="BX695" s="75"/>
      <c r="BY695" s="75"/>
      <c r="BZ695" s="75"/>
      <c r="CA695" s="75"/>
      <c r="CB695" s="75"/>
    </row>
    <row r="696" spans="1:80" ht="9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  <c r="AE696" s="75"/>
      <c r="AF696" s="75"/>
      <c r="AG696" s="75"/>
      <c r="AH696" s="75"/>
      <c r="AI696" s="75"/>
      <c r="AJ696" s="75"/>
      <c r="AK696" s="75"/>
      <c r="AL696" s="75"/>
      <c r="AM696" s="75"/>
      <c r="AN696" s="75"/>
      <c r="AO696" s="75"/>
      <c r="AP696" s="75"/>
      <c r="AQ696" s="75"/>
      <c r="AR696" s="75"/>
      <c r="AS696" s="75"/>
      <c r="AT696" s="75"/>
      <c r="AU696" s="75"/>
      <c r="AV696" s="75"/>
      <c r="AW696" s="75"/>
      <c r="AX696" s="75"/>
      <c r="AY696" s="75"/>
      <c r="AZ696" s="75"/>
      <c r="BA696" s="75"/>
      <c r="BB696" s="75"/>
      <c r="BC696" s="75"/>
      <c r="BD696" s="75"/>
      <c r="BE696" s="75"/>
      <c r="BF696" s="75"/>
      <c r="BG696" s="75"/>
      <c r="BH696" s="75"/>
      <c r="BI696" s="75"/>
      <c r="BJ696" s="75"/>
      <c r="BK696" s="75"/>
      <c r="BL696" s="75"/>
      <c r="BM696" s="75"/>
      <c r="BN696" s="75"/>
      <c r="BO696" s="75"/>
      <c r="BP696" s="75"/>
      <c r="BQ696" s="75"/>
      <c r="BR696" s="75"/>
      <c r="BS696" s="75"/>
      <c r="BT696" s="75"/>
      <c r="BU696" s="75"/>
      <c r="BV696" s="75"/>
      <c r="BW696" s="75"/>
      <c r="BX696" s="75"/>
      <c r="BY696" s="75"/>
      <c r="BZ696" s="75"/>
      <c r="CA696" s="75"/>
      <c r="CB696" s="75"/>
    </row>
    <row r="697" spans="1:80" ht="9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/>
      <c r="AS697" s="75"/>
      <c r="AT697" s="75"/>
      <c r="AU697" s="75"/>
      <c r="AV697" s="75"/>
      <c r="AW697" s="75"/>
      <c r="AX697" s="75"/>
      <c r="AY697" s="75"/>
      <c r="AZ697" s="75"/>
      <c r="BA697" s="75"/>
      <c r="BB697" s="75"/>
      <c r="BC697" s="75"/>
      <c r="BD697" s="75"/>
      <c r="BE697" s="75"/>
      <c r="BF697" s="75"/>
      <c r="BG697" s="75"/>
      <c r="BH697" s="75"/>
      <c r="BI697" s="75"/>
      <c r="BJ697" s="75"/>
      <c r="BK697" s="75"/>
      <c r="BL697" s="75"/>
      <c r="BM697" s="75"/>
      <c r="BN697" s="75"/>
      <c r="BO697" s="75"/>
      <c r="BP697" s="75"/>
      <c r="BQ697" s="75"/>
      <c r="BR697" s="75"/>
      <c r="BS697" s="75"/>
      <c r="BT697" s="75"/>
      <c r="BU697" s="75"/>
      <c r="BV697" s="75"/>
      <c r="BW697" s="75"/>
      <c r="BX697" s="75"/>
      <c r="BY697" s="75"/>
      <c r="BZ697" s="75"/>
      <c r="CA697" s="75"/>
      <c r="CB697" s="75"/>
    </row>
    <row r="698" spans="1:80" ht="9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  <c r="AS698" s="75"/>
      <c r="AT698" s="75"/>
      <c r="AU698" s="75"/>
      <c r="AV698" s="75"/>
      <c r="AW698" s="75"/>
      <c r="AX698" s="75"/>
      <c r="AY698" s="75"/>
      <c r="AZ698" s="75"/>
      <c r="BA698" s="75"/>
      <c r="BB698" s="75"/>
      <c r="BC698" s="75"/>
      <c r="BD698" s="75"/>
      <c r="BE698" s="75"/>
      <c r="BF698" s="75"/>
      <c r="BG698" s="75"/>
      <c r="BH698" s="75"/>
      <c r="BI698" s="75"/>
      <c r="BJ698" s="75"/>
      <c r="BK698" s="75"/>
      <c r="BL698" s="75"/>
      <c r="BM698" s="75"/>
      <c r="BN698" s="75"/>
      <c r="BO698" s="75"/>
      <c r="BP698" s="75"/>
      <c r="BQ698" s="75"/>
      <c r="BR698" s="75"/>
      <c r="BS698" s="75"/>
      <c r="BT698" s="75"/>
      <c r="BU698" s="75"/>
      <c r="BV698" s="75"/>
      <c r="BW698" s="75"/>
      <c r="BX698" s="75"/>
      <c r="BY698" s="75"/>
      <c r="BZ698" s="75"/>
      <c r="CA698" s="75"/>
      <c r="CB698" s="75"/>
    </row>
    <row r="699" spans="1:80" ht="9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  <c r="AE699" s="75"/>
      <c r="AF699" s="75"/>
      <c r="AG699" s="75"/>
      <c r="AH699" s="75"/>
      <c r="AI699" s="75"/>
      <c r="AJ699" s="75"/>
      <c r="AK699" s="75"/>
      <c r="AL699" s="75"/>
      <c r="AM699" s="75"/>
      <c r="AN699" s="75"/>
      <c r="AO699" s="75"/>
      <c r="AP699" s="75"/>
      <c r="AQ699" s="75"/>
      <c r="AR699" s="75"/>
      <c r="AS699" s="75"/>
      <c r="AT699" s="75"/>
      <c r="AU699" s="75"/>
      <c r="AV699" s="75"/>
      <c r="AW699" s="75"/>
      <c r="AX699" s="75"/>
      <c r="AY699" s="75"/>
      <c r="AZ699" s="75"/>
      <c r="BA699" s="75"/>
      <c r="BB699" s="75"/>
      <c r="BC699" s="75"/>
      <c r="BD699" s="75"/>
      <c r="BE699" s="75"/>
      <c r="BF699" s="75"/>
      <c r="BG699" s="75"/>
      <c r="BH699" s="75"/>
      <c r="BI699" s="75"/>
      <c r="BJ699" s="75"/>
      <c r="BK699" s="75"/>
      <c r="BL699" s="75"/>
      <c r="BM699" s="75"/>
      <c r="BN699" s="75"/>
      <c r="BO699" s="75"/>
      <c r="BP699" s="75"/>
      <c r="BQ699" s="75"/>
      <c r="BR699" s="75"/>
      <c r="BS699" s="75"/>
      <c r="BT699" s="75"/>
      <c r="BU699" s="75"/>
      <c r="BV699" s="75"/>
      <c r="BW699" s="75"/>
      <c r="BX699" s="75"/>
      <c r="BY699" s="75"/>
      <c r="BZ699" s="75"/>
      <c r="CA699" s="75"/>
      <c r="CB699" s="75"/>
    </row>
    <row r="700" spans="1:80" ht="9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  <c r="AL700" s="75"/>
      <c r="AM700" s="75"/>
      <c r="AN700" s="75"/>
      <c r="AO700" s="75"/>
      <c r="AP700" s="75"/>
      <c r="AQ700" s="75"/>
      <c r="AR700" s="75"/>
      <c r="AS700" s="75"/>
      <c r="AT700" s="75"/>
      <c r="AU700" s="75"/>
      <c r="AV700" s="75"/>
      <c r="AW700" s="75"/>
      <c r="AX700" s="75"/>
      <c r="AY700" s="75"/>
      <c r="AZ700" s="75"/>
      <c r="BA700" s="75"/>
      <c r="BB700" s="75"/>
      <c r="BC700" s="75"/>
      <c r="BD700" s="75"/>
      <c r="BE700" s="75"/>
      <c r="BF700" s="75"/>
      <c r="BG700" s="75"/>
      <c r="BH700" s="75"/>
      <c r="BI700" s="75"/>
      <c r="BJ700" s="75"/>
      <c r="BK700" s="75"/>
      <c r="BL700" s="75"/>
      <c r="BM700" s="75"/>
      <c r="BN700" s="75"/>
      <c r="BO700" s="75"/>
      <c r="BP700" s="75"/>
      <c r="BQ700" s="75"/>
      <c r="BR700" s="75"/>
      <c r="BS700" s="75"/>
      <c r="BT700" s="75"/>
      <c r="BU700" s="75"/>
      <c r="BV700" s="75"/>
      <c r="BW700" s="75"/>
      <c r="BX700" s="75"/>
      <c r="BY700" s="75"/>
      <c r="BZ700" s="75"/>
      <c r="CA700" s="75"/>
      <c r="CB700" s="75"/>
    </row>
    <row r="701" spans="1:80" ht="9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  <c r="AE701" s="75"/>
      <c r="AF701" s="75"/>
      <c r="AG701" s="75"/>
      <c r="AH701" s="75"/>
      <c r="AI701" s="75"/>
      <c r="AJ701" s="75"/>
      <c r="AK701" s="75"/>
      <c r="AL701" s="75"/>
      <c r="AM701" s="75"/>
      <c r="AN701" s="75"/>
      <c r="AO701" s="75"/>
      <c r="AP701" s="75"/>
      <c r="AQ701" s="75"/>
      <c r="AR701" s="75"/>
      <c r="AS701" s="75"/>
      <c r="AT701" s="75"/>
      <c r="AU701" s="75"/>
      <c r="AV701" s="75"/>
      <c r="AW701" s="75"/>
      <c r="AX701" s="75"/>
      <c r="AY701" s="75"/>
      <c r="AZ701" s="75"/>
      <c r="BA701" s="75"/>
      <c r="BB701" s="75"/>
      <c r="BC701" s="75"/>
      <c r="BD701" s="75"/>
      <c r="BE701" s="75"/>
      <c r="BF701" s="75"/>
      <c r="BG701" s="75"/>
      <c r="BH701" s="75"/>
      <c r="BI701" s="75"/>
      <c r="BJ701" s="75"/>
      <c r="BK701" s="75"/>
      <c r="BL701" s="75"/>
      <c r="BM701" s="75"/>
      <c r="BN701" s="75"/>
      <c r="BO701" s="75"/>
      <c r="BP701" s="75"/>
      <c r="BQ701" s="75"/>
      <c r="BR701" s="75"/>
      <c r="BS701" s="75"/>
      <c r="BT701" s="75"/>
      <c r="BU701" s="75"/>
      <c r="BV701" s="75"/>
      <c r="BW701" s="75"/>
      <c r="BX701" s="75"/>
      <c r="BY701" s="75"/>
      <c r="BZ701" s="75"/>
      <c r="CA701" s="75"/>
      <c r="CB701" s="75"/>
    </row>
    <row r="702" spans="1:80" ht="9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  <c r="AS702" s="75"/>
      <c r="AT702" s="75"/>
      <c r="AU702" s="75"/>
      <c r="AV702" s="75"/>
      <c r="AW702" s="75"/>
      <c r="AX702" s="75"/>
      <c r="AY702" s="75"/>
      <c r="AZ702" s="75"/>
      <c r="BA702" s="75"/>
      <c r="BB702" s="75"/>
      <c r="BC702" s="75"/>
      <c r="BD702" s="75"/>
      <c r="BE702" s="75"/>
      <c r="BF702" s="75"/>
      <c r="BG702" s="75"/>
      <c r="BH702" s="75"/>
      <c r="BI702" s="75"/>
      <c r="BJ702" s="75"/>
      <c r="BK702" s="75"/>
      <c r="BL702" s="75"/>
      <c r="BM702" s="75"/>
      <c r="BN702" s="75"/>
      <c r="BO702" s="75"/>
      <c r="BP702" s="75"/>
      <c r="BQ702" s="75"/>
      <c r="BR702" s="75"/>
      <c r="BS702" s="75"/>
      <c r="BT702" s="75"/>
      <c r="BU702" s="75"/>
      <c r="BV702" s="75"/>
      <c r="BW702" s="75"/>
      <c r="BX702" s="75"/>
      <c r="BY702" s="75"/>
      <c r="BZ702" s="75"/>
      <c r="CA702" s="75"/>
      <c r="CB702" s="75"/>
    </row>
    <row r="703" spans="1:80" ht="9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  <c r="AE703" s="75"/>
      <c r="AF703" s="75"/>
      <c r="AG703" s="75"/>
      <c r="AH703" s="75"/>
      <c r="AI703" s="75"/>
      <c r="AJ703" s="75"/>
      <c r="AK703" s="75"/>
      <c r="AL703" s="75"/>
      <c r="AM703" s="75"/>
      <c r="AN703" s="75"/>
      <c r="AO703" s="75"/>
      <c r="AP703" s="75"/>
      <c r="AQ703" s="75"/>
      <c r="AR703" s="75"/>
      <c r="AS703" s="75"/>
      <c r="AT703" s="75"/>
      <c r="AU703" s="75"/>
      <c r="AV703" s="75"/>
      <c r="AW703" s="75"/>
      <c r="AX703" s="75"/>
      <c r="AY703" s="75"/>
      <c r="AZ703" s="75"/>
      <c r="BA703" s="75"/>
      <c r="BB703" s="75"/>
      <c r="BC703" s="75"/>
      <c r="BD703" s="75"/>
      <c r="BE703" s="75"/>
      <c r="BF703" s="75"/>
      <c r="BG703" s="75"/>
      <c r="BH703" s="75"/>
      <c r="BI703" s="75"/>
      <c r="BJ703" s="75"/>
      <c r="BK703" s="75"/>
      <c r="BL703" s="75"/>
      <c r="BM703" s="75"/>
      <c r="BN703" s="75"/>
      <c r="BO703" s="75"/>
      <c r="BP703" s="75"/>
      <c r="BQ703" s="75"/>
      <c r="BR703" s="75"/>
      <c r="BS703" s="75"/>
      <c r="BT703" s="75"/>
      <c r="BU703" s="75"/>
      <c r="BV703" s="75"/>
      <c r="BW703" s="75"/>
      <c r="BX703" s="75"/>
      <c r="BY703" s="75"/>
      <c r="BZ703" s="75"/>
      <c r="CA703" s="75"/>
      <c r="CB703" s="75"/>
    </row>
    <row r="704" spans="1:80" ht="9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/>
      <c r="AS704" s="75"/>
      <c r="AT704" s="75"/>
      <c r="AU704" s="75"/>
      <c r="AV704" s="75"/>
      <c r="AW704" s="75"/>
      <c r="AX704" s="75"/>
      <c r="AY704" s="75"/>
      <c r="AZ704" s="75"/>
      <c r="BA704" s="75"/>
      <c r="BB704" s="75"/>
      <c r="BC704" s="75"/>
      <c r="BD704" s="75"/>
      <c r="BE704" s="75"/>
      <c r="BF704" s="75"/>
      <c r="BG704" s="75"/>
      <c r="BH704" s="75"/>
      <c r="BI704" s="75"/>
      <c r="BJ704" s="75"/>
      <c r="BK704" s="75"/>
      <c r="BL704" s="75"/>
      <c r="BM704" s="75"/>
      <c r="BN704" s="75"/>
      <c r="BO704" s="75"/>
      <c r="BP704" s="75"/>
      <c r="BQ704" s="75"/>
      <c r="BR704" s="75"/>
      <c r="BS704" s="75"/>
      <c r="BT704" s="75"/>
      <c r="BU704" s="75"/>
      <c r="BV704" s="75"/>
      <c r="BW704" s="75"/>
      <c r="BX704" s="75"/>
      <c r="BY704" s="75"/>
      <c r="BZ704" s="75"/>
      <c r="CA704" s="75"/>
      <c r="CB704" s="75"/>
    </row>
    <row r="705" spans="1:80" ht="9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  <c r="AL705" s="75"/>
      <c r="AM705" s="75"/>
      <c r="AN705" s="75"/>
      <c r="AO705" s="75"/>
      <c r="AP705" s="75"/>
      <c r="AQ705" s="75"/>
      <c r="AR705" s="75"/>
      <c r="AS705" s="75"/>
      <c r="AT705" s="75"/>
      <c r="AU705" s="75"/>
      <c r="AV705" s="75"/>
      <c r="AW705" s="75"/>
      <c r="AX705" s="75"/>
      <c r="AY705" s="75"/>
      <c r="AZ705" s="75"/>
      <c r="BA705" s="75"/>
      <c r="BB705" s="75"/>
      <c r="BC705" s="75"/>
      <c r="BD705" s="75"/>
      <c r="BE705" s="75"/>
      <c r="BF705" s="75"/>
      <c r="BG705" s="75"/>
      <c r="BH705" s="75"/>
      <c r="BI705" s="75"/>
      <c r="BJ705" s="75"/>
      <c r="BK705" s="75"/>
      <c r="BL705" s="75"/>
      <c r="BM705" s="75"/>
      <c r="BN705" s="75"/>
      <c r="BO705" s="75"/>
      <c r="BP705" s="75"/>
      <c r="BQ705" s="75"/>
      <c r="BR705" s="75"/>
      <c r="BS705" s="75"/>
      <c r="BT705" s="75"/>
      <c r="BU705" s="75"/>
      <c r="BV705" s="75"/>
      <c r="BW705" s="75"/>
      <c r="BX705" s="75"/>
      <c r="BY705" s="75"/>
      <c r="BZ705" s="75"/>
      <c r="CA705" s="75"/>
      <c r="CB705" s="75"/>
    </row>
    <row r="706" spans="1:80" ht="9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  <c r="AL706" s="75"/>
      <c r="AM706" s="75"/>
      <c r="AN706" s="75"/>
      <c r="AO706" s="75"/>
      <c r="AP706" s="75"/>
      <c r="AQ706" s="75"/>
      <c r="AR706" s="75"/>
      <c r="AS706" s="75"/>
      <c r="AT706" s="75"/>
      <c r="AU706" s="75"/>
      <c r="AV706" s="75"/>
      <c r="AW706" s="75"/>
      <c r="AX706" s="75"/>
      <c r="AY706" s="75"/>
      <c r="AZ706" s="75"/>
      <c r="BA706" s="75"/>
      <c r="BB706" s="75"/>
      <c r="BC706" s="75"/>
      <c r="BD706" s="75"/>
      <c r="BE706" s="75"/>
      <c r="BF706" s="75"/>
      <c r="BG706" s="75"/>
      <c r="BH706" s="75"/>
      <c r="BI706" s="75"/>
      <c r="BJ706" s="75"/>
      <c r="BK706" s="75"/>
      <c r="BL706" s="75"/>
      <c r="BM706" s="75"/>
      <c r="BN706" s="75"/>
      <c r="BO706" s="75"/>
      <c r="BP706" s="75"/>
      <c r="BQ706" s="75"/>
      <c r="BR706" s="75"/>
      <c r="BS706" s="75"/>
      <c r="BT706" s="75"/>
      <c r="BU706" s="75"/>
      <c r="BV706" s="75"/>
      <c r="BW706" s="75"/>
      <c r="BX706" s="75"/>
      <c r="BY706" s="75"/>
      <c r="BZ706" s="75"/>
      <c r="CA706" s="75"/>
      <c r="CB706" s="75"/>
    </row>
    <row r="707" spans="1:80" ht="9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/>
      <c r="AN707" s="75"/>
      <c r="AO707" s="75"/>
      <c r="AP707" s="75"/>
      <c r="AQ707" s="75"/>
      <c r="AR707" s="75"/>
      <c r="AS707" s="75"/>
      <c r="AT707" s="75"/>
      <c r="AU707" s="75"/>
      <c r="AV707" s="75"/>
      <c r="AW707" s="75"/>
      <c r="AX707" s="75"/>
      <c r="AY707" s="75"/>
      <c r="AZ707" s="75"/>
      <c r="BA707" s="75"/>
      <c r="BB707" s="75"/>
      <c r="BC707" s="75"/>
      <c r="BD707" s="75"/>
      <c r="BE707" s="75"/>
      <c r="BF707" s="75"/>
      <c r="BG707" s="75"/>
      <c r="BH707" s="75"/>
      <c r="BI707" s="75"/>
      <c r="BJ707" s="75"/>
      <c r="BK707" s="75"/>
      <c r="BL707" s="75"/>
      <c r="BM707" s="75"/>
      <c r="BN707" s="75"/>
      <c r="BO707" s="75"/>
      <c r="BP707" s="75"/>
      <c r="BQ707" s="75"/>
      <c r="BR707" s="75"/>
      <c r="BS707" s="75"/>
      <c r="BT707" s="75"/>
      <c r="BU707" s="75"/>
      <c r="BV707" s="75"/>
      <c r="BW707" s="75"/>
      <c r="BX707" s="75"/>
      <c r="BY707" s="75"/>
      <c r="BZ707" s="75"/>
      <c r="CA707" s="75"/>
      <c r="CB707" s="75"/>
    </row>
    <row r="708" spans="1:80" ht="9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  <c r="AL708" s="75"/>
      <c r="AM708" s="75"/>
      <c r="AN708" s="75"/>
      <c r="AO708" s="75"/>
      <c r="AP708" s="75"/>
      <c r="AQ708" s="75"/>
      <c r="AR708" s="75"/>
      <c r="AS708" s="75"/>
      <c r="AT708" s="75"/>
      <c r="AU708" s="75"/>
      <c r="AV708" s="75"/>
      <c r="AW708" s="75"/>
      <c r="AX708" s="75"/>
      <c r="AY708" s="75"/>
      <c r="AZ708" s="75"/>
      <c r="BA708" s="75"/>
      <c r="BB708" s="75"/>
      <c r="BC708" s="75"/>
      <c r="BD708" s="75"/>
      <c r="BE708" s="75"/>
      <c r="BF708" s="75"/>
      <c r="BG708" s="75"/>
      <c r="BH708" s="75"/>
      <c r="BI708" s="75"/>
      <c r="BJ708" s="75"/>
      <c r="BK708" s="75"/>
      <c r="BL708" s="75"/>
      <c r="BM708" s="75"/>
      <c r="BN708" s="75"/>
      <c r="BO708" s="75"/>
      <c r="BP708" s="75"/>
      <c r="BQ708" s="75"/>
      <c r="BR708" s="75"/>
      <c r="BS708" s="75"/>
      <c r="BT708" s="75"/>
      <c r="BU708" s="75"/>
      <c r="BV708" s="75"/>
      <c r="BW708" s="75"/>
      <c r="BX708" s="75"/>
      <c r="BY708" s="75"/>
      <c r="BZ708" s="75"/>
      <c r="CA708" s="75"/>
      <c r="CB708" s="75"/>
    </row>
    <row r="709" spans="1:80" ht="9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75"/>
      <c r="AQ709" s="75"/>
      <c r="AR709" s="75"/>
      <c r="AS709" s="75"/>
      <c r="AT709" s="75"/>
      <c r="AU709" s="75"/>
      <c r="AV709" s="75"/>
      <c r="AW709" s="75"/>
      <c r="AX709" s="75"/>
      <c r="AY709" s="75"/>
      <c r="AZ709" s="75"/>
      <c r="BA709" s="75"/>
      <c r="BB709" s="75"/>
      <c r="BC709" s="75"/>
      <c r="BD709" s="75"/>
      <c r="BE709" s="75"/>
      <c r="BF709" s="75"/>
      <c r="BG709" s="75"/>
      <c r="BH709" s="75"/>
      <c r="BI709" s="75"/>
      <c r="BJ709" s="75"/>
      <c r="BK709" s="75"/>
      <c r="BL709" s="75"/>
      <c r="BM709" s="75"/>
      <c r="BN709" s="75"/>
      <c r="BO709" s="75"/>
      <c r="BP709" s="75"/>
      <c r="BQ709" s="75"/>
      <c r="BR709" s="75"/>
      <c r="BS709" s="75"/>
      <c r="BT709" s="75"/>
      <c r="BU709" s="75"/>
      <c r="BV709" s="75"/>
      <c r="BW709" s="75"/>
      <c r="BX709" s="75"/>
      <c r="BY709" s="75"/>
      <c r="BZ709" s="75"/>
      <c r="CA709" s="75"/>
      <c r="CB709" s="75"/>
    </row>
    <row r="710" spans="1:80" ht="9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  <c r="AL710" s="75"/>
      <c r="AM710" s="75"/>
      <c r="AN710" s="75"/>
      <c r="AO710" s="75"/>
      <c r="AP710" s="75"/>
      <c r="AQ710" s="75"/>
      <c r="AR710" s="75"/>
      <c r="AS710" s="75"/>
      <c r="AT710" s="75"/>
      <c r="AU710" s="75"/>
      <c r="AV710" s="75"/>
      <c r="AW710" s="75"/>
      <c r="AX710" s="75"/>
      <c r="AY710" s="75"/>
      <c r="AZ710" s="75"/>
      <c r="BA710" s="75"/>
      <c r="BB710" s="75"/>
      <c r="BC710" s="75"/>
      <c r="BD710" s="75"/>
      <c r="BE710" s="75"/>
      <c r="BF710" s="75"/>
      <c r="BG710" s="75"/>
      <c r="BH710" s="75"/>
      <c r="BI710" s="75"/>
      <c r="BJ710" s="75"/>
      <c r="BK710" s="75"/>
      <c r="BL710" s="75"/>
      <c r="BM710" s="75"/>
      <c r="BN710" s="75"/>
      <c r="BO710" s="75"/>
      <c r="BP710" s="75"/>
      <c r="BQ710" s="75"/>
      <c r="BR710" s="75"/>
      <c r="BS710" s="75"/>
      <c r="BT710" s="75"/>
      <c r="BU710" s="75"/>
      <c r="BV710" s="75"/>
      <c r="BW710" s="75"/>
      <c r="BX710" s="75"/>
      <c r="BY710" s="75"/>
      <c r="BZ710" s="75"/>
      <c r="CA710" s="75"/>
      <c r="CB710" s="75"/>
    </row>
    <row r="711" spans="1:80" ht="9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75"/>
      <c r="AK711" s="75"/>
      <c r="AL711" s="75"/>
      <c r="AM711" s="75"/>
      <c r="AN711" s="75"/>
      <c r="AO711" s="75"/>
      <c r="AP711" s="75"/>
      <c r="AQ711" s="75"/>
      <c r="AR711" s="75"/>
      <c r="AS711" s="75"/>
      <c r="AT711" s="75"/>
      <c r="AU711" s="75"/>
      <c r="AV711" s="75"/>
      <c r="AW711" s="75"/>
      <c r="AX711" s="75"/>
      <c r="AY711" s="75"/>
      <c r="AZ711" s="75"/>
      <c r="BA711" s="75"/>
      <c r="BB711" s="75"/>
      <c r="BC711" s="75"/>
      <c r="BD711" s="75"/>
      <c r="BE711" s="75"/>
      <c r="BF711" s="75"/>
      <c r="BG711" s="75"/>
      <c r="BH711" s="75"/>
      <c r="BI711" s="75"/>
      <c r="BJ711" s="75"/>
      <c r="BK711" s="75"/>
      <c r="BL711" s="75"/>
      <c r="BM711" s="75"/>
      <c r="BN711" s="75"/>
      <c r="BO711" s="75"/>
      <c r="BP711" s="75"/>
      <c r="BQ711" s="75"/>
      <c r="BR711" s="75"/>
      <c r="BS711" s="75"/>
      <c r="BT711" s="75"/>
      <c r="BU711" s="75"/>
      <c r="BV711" s="75"/>
      <c r="BW711" s="75"/>
      <c r="BX711" s="75"/>
      <c r="BY711" s="75"/>
      <c r="BZ711" s="75"/>
      <c r="CA711" s="75"/>
      <c r="CB711" s="75"/>
    </row>
    <row r="712" spans="1:80" ht="9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/>
      <c r="AS712" s="75"/>
      <c r="AT712" s="75"/>
      <c r="AU712" s="75"/>
      <c r="AV712" s="75"/>
      <c r="AW712" s="75"/>
      <c r="AX712" s="75"/>
      <c r="AY712" s="75"/>
      <c r="AZ712" s="75"/>
      <c r="BA712" s="75"/>
      <c r="BB712" s="75"/>
      <c r="BC712" s="75"/>
      <c r="BD712" s="75"/>
      <c r="BE712" s="75"/>
      <c r="BF712" s="75"/>
      <c r="BG712" s="75"/>
      <c r="BH712" s="75"/>
      <c r="BI712" s="75"/>
      <c r="BJ712" s="75"/>
      <c r="BK712" s="75"/>
      <c r="BL712" s="75"/>
      <c r="BM712" s="75"/>
      <c r="BN712" s="75"/>
      <c r="BO712" s="75"/>
      <c r="BP712" s="75"/>
      <c r="BQ712" s="75"/>
      <c r="BR712" s="75"/>
      <c r="BS712" s="75"/>
      <c r="BT712" s="75"/>
      <c r="BU712" s="75"/>
      <c r="BV712" s="75"/>
      <c r="BW712" s="75"/>
      <c r="BX712" s="75"/>
      <c r="BY712" s="75"/>
      <c r="BZ712" s="75"/>
      <c r="CA712" s="75"/>
      <c r="CB712" s="75"/>
    </row>
    <row r="713" spans="1:80" ht="9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  <c r="AS713" s="75"/>
      <c r="AT713" s="75"/>
      <c r="AU713" s="75"/>
      <c r="AV713" s="75"/>
      <c r="AW713" s="75"/>
      <c r="AX713" s="75"/>
      <c r="AY713" s="75"/>
      <c r="AZ713" s="75"/>
      <c r="BA713" s="75"/>
      <c r="BB713" s="75"/>
      <c r="BC713" s="75"/>
      <c r="BD713" s="75"/>
      <c r="BE713" s="75"/>
      <c r="BF713" s="75"/>
      <c r="BG713" s="75"/>
      <c r="BH713" s="75"/>
      <c r="BI713" s="75"/>
      <c r="BJ713" s="75"/>
      <c r="BK713" s="75"/>
      <c r="BL713" s="75"/>
      <c r="BM713" s="75"/>
      <c r="BN713" s="75"/>
      <c r="BO713" s="75"/>
      <c r="BP713" s="75"/>
      <c r="BQ713" s="75"/>
      <c r="BR713" s="75"/>
      <c r="BS713" s="75"/>
      <c r="BT713" s="75"/>
      <c r="BU713" s="75"/>
      <c r="BV713" s="75"/>
      <c r="BW713" s="75"/>
      <c r="BX713" s="75"/>
      <c r="BY713" s="75"/>
      <c r="BZ713" s="75"/>
      <c r="CA713" s="75"/>
      <c r="CB713" s="75"/>
    </row>
    <row r="714" spans="1:80" ht="9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  <c r="AE714" s="75"/>
      <c r="AF714" s="75"/>
      <c r="AG714" s="75"/>
      <c r="AH714" s="75"/>
      <c r="AI714" s="75"/>
      <c r="AJ714" s="75"/>
      <c r="AK714" s="75"/>
      <c r="AL714" s="75"/>
      <c r="AM714" s="75"/>
      <c r="AN714" s="75"/>
      <c r="AO714" s="75"/>
      <c r="AP714" s="75"/>
      <c r="AQ714" s="75"/>
      <c r="AR714" s="75"/>
      <c r="AS714" s="75"/>
      <c r="AT714" s="75"/>
      <c r="AU714" s="75"/>
      <c r="AV714" s="75"/>
      <c r="AW714" s="75"/>
      <c r="AX714" s="75"/>
      <c r="AY714" s="75"/>
      <c r="AZ714" s="75"/>
      <c r="BA714" s="75"/>
      <c r="BB714" s="75"/>
      <c r="BC714" s="75"/>
      <c r="BD714" s="75"/>
      <c r="BE714" s="75"/>
      <c r="BF714" s="75"/>
      <c r="BG714" s="75"/>
      <c r="BH714" s="75"/>
      <c r="BI714" s="75"/>
      <c r="BJ714" s="75"/>
      <c r="BK714" s="75"/>
      <c r="BL714" s="75"/>
      <c r="BM714" s="75"/>
      <c r="BN714" s="75"/>
      <c r="BO714" s="75"/>
      <c r="BP714" s="75"/>
      <c r="BQ714" s="75"/>
      <c r="BR714" s="75"/>
      <c r="BS714" s="75"/>
      <c r="BT714" s="75"/>
      <c r="BU714" s="75"/>
      <c r="BV714" s="75"/>
      <c r="BW714" s="75"/>
      <c r="BX714" s="75"/>
      <c r="BY714" s="75"/>
      <c r="BZ714" s="75"/>
      <c r="CA714" s="75"/>
      <c r="CB714" s="75"/>
    </row>
    <row r="715" spans="1:80" ht="9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  <c r="AL715" s="75"/>
      <c r="AM715" s="75"/>
      <c r="AN715" s="75"/>
      <c r="AO715" s="75"/>
      <c r="AP715" s="75"/>
      <c r="AQ715" s="75"/>
      <c r="AR715" s="75"/>
      <c r="AS715" s="75"/>
      <c r="AT715" s="75"/>
      <c r="AU715" s="75"/>
      <c r="AV715" s="75"/>
      <c r="AW715" s="75"/>
      <c r="AX715" s="75"/>
      <c r="AY715" s="75"/>
      <c r="AZ715" s="75"/>
      <c r="BA715" s="75"/>
      <c r="BB715" s="75"/>
      <c r="BC715" s="75"/>
      <c r="BD715" s="75"/>
      <c r="BE715" s="75"/>
      <c r="BF715" s="75"/>
      <c r="BG715" s="75"/>
      <c r="BH715" s="75"/>
      <c r="BI715" s="75"/>
      <c r="BJ715" s="75"/>
      <c r="BK715" s="75"/>
      <c r="BL715" s="75"/>
      <c r="BM715" s="75"/>
      <c r="BN715" s="75"/>
      <c r="BO715" s="75"/>
      <c r="BP715" s="75"/>
      <c r="BQ715" s="75"/>
      <c r="BR715" s="75"/>
      <c r="BS715" s="75"/>
      <c r="BT715" s="75"/>
      <c r="BU715" s="75"/>
      <c r="BV715" s="75"/>
      <c r="BW715" s="75"/>
      <c r="BX715" s="75"/>
      <c r="BY715" s="75"/>
      <c r="BZ715" s="75"/>
      <c r="CA715" s="75"/>
      <c r="CB715" s="75"/>
    </row>
    <row r="716" spans="1:80" ht="9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  <c r="AN716" s="75"/>
      <c r="AO716" s="75"/>
      <c r="AP716" s="75"/>
      <c r="AQ716" s="75"/>
      <c r="AR716" s="75"/>
      <c r="AS716" s="75"/>
      <c r="AT716" s="75"/>
      <c r="AU716" s="75"/>
      <c r="AV716" s="75"/>
      <c r="AW716" s="75"/>
      <c r="AX716" s="75"/>
      <c r="AY716" s="75"/>
      <c r="AZ716" s="75"/>
      <c r="BA716" s="75"/>
      <c r="BB716" s="75"/>
      <c r="BC716" s="75"/>
      <c r="BD716" s="75"/>
      <c r="BE716" s="75"/>
      <c r="BF716" s="75"/>
      <c r="BG716" s="75"/>
      <c r="BH716" s="75"/>
      <c r="BI716" s="75"/>
      <c r="BJ716" s="75"/>
      <c r="BK716" s="75"/>
      <c r="BL716" s="75"/>
      <c r="BM716" s="75"/>
      <c r="BN716" s="75"/>
      <c r="BO716" s="75"/>
      <c r="BP716" s="75"/>
      <c r="BQ716" s="75"/>
      <c r="BR716" s="75"/>
      <c r="BS716" s="75"/>
      <c r="BT716" s="75"/>
      <c r="BU716" s="75"/>
      <c r="BV716" s="75"/>
      <c r="BW716" s="75"/>
      <c r="BX716" s="75"/>
      <c r="BY716" s="75"/>
      <c r="BZ716" s="75"/>
      <c r="CA716" s="75"/>
      <c r="CB716" s="75"/>
    </row>
    <row r="717" spans="1:80" ht="9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  <c r="AS717" s="75"/>
      <c r="AT717" s="75"/>
      <c r="AU717" s="75"/>
      <c r="AV717" s="75"/>
      <c r="AW717" s="75"/>
      <c r="AX717" s="75"/>
      <c r="AY717" s="75"/>
      <c r="AZ717" s="75"/>
      <c r="BA717" s="75"/>
      <c r="BB717" s="75"/>
      <c r="BC717" s="75"/>
      <c r="BD717" s="75"/>
      <c r="BE717" s="75"/>
      <c r="BF717" s="75"/>
      <c r="BG717" s="75"/>
      <c r="BH717" s="75"/>
      <c r="BI717" s="75"/>
      <c r="BJ717" s="75"/>
      <c r="BK717" s="75"/>
      <c r="BL717" s="75"/>
      <c r="BM717" s="75"/>
      <c r="BN717" s="75"/>
      <c r="BO717" s="75"/>
      <c r="BP717" s="75"/>
      <c r="BQ717" s="75"/>
      <c r="BR717" s="75"/>
      <c r="BS717" s="75"/>
      <c r="BT717" s="75"/>
      <c r="BU717" s="75"/>
      <c r="BV717" s="75"/>
      <c r="BW717" s="75"/>
      <c r="BX717" s="75"/>
      <c r="BY717" s="75"/>
      <c r="BZ717" s="75"/>
      <c r="CA717" s="75"/>
      <c r="CB717" s="75"/>
    </row>
    <row r="718" spans="1:80" ht="9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75"/>
      <c r="AQ718" s="75"/>
      <c r="AR718" s="75"/>
      <c r="AS718" s="75"/>
      <c r="AT718" s="75"/>
      <c r="AU718" s="75"/>
      <c r="AV718" s="75"/>
      <c r="AW718" s="75"/>
      <c r="AX718" s="75"/>
      <c r="AY718" s="75"/>
      <c r="AZ718" s="75"/>
      <c r="BA718" s="75"/>
      <c r="BB718" s="75"/>
      <c r="BC718" s="75"/>
      <c r="BD718" s="75"/>
      <c r="BE718" s="75"/>
      <c r="BF718" s="75"/>
      <c r="BG718" s="75"/>
      <c r="BH718" s="75"/>
      <c r="BI718" s="75"/>
      <c r="BJ718" s="75"/>
      <c r="BK718" s="75"/>
      <c r="BL718" s="75"/>
      <c r="BM718" s="75"/>
      <c r="BN718" s="75"/>
      <c r="BO718" s="75"/>
      <c r="BP718" s="75"/>
      <c r="BQ718" s="75"/>
      <c r="BR718" s="75"/>
      <c r="BS718" s="75"/>
      <c r="BT718" s="75"/>
      <c r="BU718" s="75"/>
      <c r="BV718" s="75"/>
      <c r="BW718" s="75"/>
      <c r="BX718" s="75"/>
      <c r="BY718" s="75"/>
      <c r="BZ718" s="75"/>
      <c r="CA718" s="75"/>
      <c r="CB718" s="75"/>
    </row>
    <row r="719" spans="1:80" ht="9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  <c r="AS719" s="75"/>
      <c r="AT719" s="75"/>
      <c r="AU719" s="75"/>
      <c r="AV719" s="75"/>
      <c r="AW719" s="75"/>
      <c r="AX719" s="75"/>
      <c r="AY719" s="75"/>
      <c r="AZ719" s="75"/>
      <c r="BA719" s="75"/>
      <c r="BB719" s="75"/>
      <c r="BC719" s="75"/>
      <c r="BD719" s="75"/>
      <c r="BE719" s="75"/>
      <c r="BF719" s="75"/>
      <c r="BG719" s="75"/>
      <c r="BH719" s="75"/>
      <c r="BI719" s="75"/>
      <c r="BJ719" s="75"/>
      <c r="BK719" s="75"/>
      <c r="BL719" s="75"/>
      <c r="BM719" s="75"/>
      <c r="BN719" s="75"/>
      <c r="BO719" s="75"/>
      <c r="BP719" s="75"/>
      <c r="BQ719" s="75"/>
      <c r="BR719" s="75"/>
      <c r="BS719" s="75"/>
      <c r="BT719" s="75"/>
      <c r="BU719" s="75"/>
      <c r="BV719" s="75"/>
      <c r="BW719" s="75"/>
      <c r="BX719" s="75"/>
      <c r="BY719" s="75"/>
      <c r="BZ719" s="75"/>
      <c r="CA719" s="75"/>
      <c r="CB719" s="75"/>
    </row>
    <row r="720" spans="1:80" ht="9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/>
      <c r="AS720" s="75"/>
      <c r="AT720" s="75"/>
      <c r="AU720" s="75"/>
      <c r="AV720" s="75"/>
      <c r="AW720" s="75"/>
      <c r="AX720" s="75"/>
      <c r="AY720" s="75"/>
      <c r="AZ720" s="75"/>
      <c r="BA720" s="75"/>
      <c r="BB720" s="75"/>
      <c r="BC720" s="75"/>
      <c r="BD720" s="75"/>
      <c r="BE720" s="75"/>
      <c r="BF720" s="75"/>
      <c r="BG720" s="75"/>
      <c r="BH720" s="75"/>
      <c r="BI720" s="75"/>
      <c r="BJ720" s="75"/>
      <c r="BK720" s="75"/>
      <c r="BL720" s="75"/>
      <c r="BM720" s="75"/>
      <c r="BN720" s="75"/>
      <c r="BO720" s="75"/>
      <c r="BP720" s="75"/>
      <c r="BQ720" s="75"/>
      <c r="BR720" s="75"/>
      <c r="BS720" s="75"/>
      <c r="BT720" s="75"/>
      <c r="BU720" s="75"/>
      <c r="BV720" s="75"/>
      <c r="BW720" s="75"/>
      <c r="BX720" s="75"/>
      <c r="BY720" s="75"/>
      <c r="BZ720" s="75"/>
      <c r="CA720" s="75"/>
      <c r="CB720" s="75"/>
    </row>
    <row r="721" spans="1:80" ht="9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75"/>
      <c r="AG721" s="75"/>
      <c r="AH721" s="75"/>
      <c r="AI721" s="75"/>
      <c r="AJ721" s="75"/>
      <c r="AK721" s="75"/>
      <c r="AL721" s="75"/>
      <c r="AM721" s="75"/>
      <c r="AN721" s="75"/>
      <c r="AO721" s="75"/>
      <c r="AP721" s="75"/>
      <c r="AQ721" s="75"/>
      <c r="AR721" s="75"/>
      <c r="AS721" s="75"/>
      <c r="AT721" s="75"/>
      <c r="AU721" s="75"/>
      <c r="AV721" s="75"/>
      <c r="AW721" s="75"/>
      <c r="AX721" s="75"/>
      <c r="AY721" s="75"/>
      <c r="AZ721" s="75"/>
      <c r="BA721" s="75"/>
      <c r="BB721" s="75"/>
      <c r="BC721" s="75"/>
      <c r="BD721" s="75"/>
      <c r="BE721" s="75"/>
      <c r="BF721" s="75"/>
      <c r="BG721" s="75"/>
      <c r="BH721" s="75"/>
      <c r="BI721" s="75"/>
      <c r="BJ721" s="75"/>
      <c r="BK721" s="75"/>
      <c r="BL721" s="75"/>
      <c r="BM721" s="75"/>
      <c r="BN721" s="75"/>
      <c r="BO721" s="75"/>
      <c r="BP721" s="75"/>
      <c r="BQ721" s="75"/>
      <c r="BR721" s="75"/>
      <c r="BS721" s="75"/>
      <c r="BT721" s="75"/>
      <c r="BU721" s="75"/>
      <c r="BV721" s="75"/>
      <c r="BW721" s="75"/>
      <c r="BX721" s="75"/>
      <c r="BY721" s="75"/>
      <c r="BZ721" s="75"/>
      <c r="CA721" s="75"/>
      <c r="CB721" s="75"/>
    </row>
    <row r="722" spans="1:80" ht="9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  <c r="AS722" s="75"/>
      <c r="AT722" s="75"/>
      <c r="AU722" s="75"/>
      <c r="AV722" s="75"/>
      <c r="AW722" s="75"/>
      <c r="AX722" s="75"/>
      <c r="AY722" s="75"/>
      <c r="AZ722" s="75"/>
      <c r="BA722" s="75"/>
      <c r="BB722" s="75"/>
      <c r="BC722" s="75"/>
      <c r="BD722" s="75"/>
      <c r="BE722" s="75"/>
      <c r="BF722" s="75"/>
      <c r="BG722" s="75"/>
      <c r="BH722" s="75"/>
      <c r="BI722" s="75"/>
      <c r="BJ722" s="75"/>
      <c r="BK722" s="75"/>
      <c r="BL722" s="75"/>
      <c r="BM722" s="75"/>
      <c r="BN722" s="75"/>
      <c r="BO722" s="75"/>
      <c r="BP722" s="75"/>
      <c r="BQ722" s="75"/>
      <c r="BR722" s="75"/>
      <c r="BS722" s="75"/>
      <c r="BT722" s="75"/>
      <c r="BU722" s="75"/>
      <c r="BV722" s="75"/>
      <c r="BW722" s="75"/>
      <c r="BX722" s="75"/>
      <c r="BY722" s="75"/>
      <c r="BZ722" s="75"/>
      <c r="CA722" s="75"/>
      <c r="CB722" s="75"/>
    </row>
    <row r="723" spans="1:80" ht="9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  <c r="AE723" s="75"/>
      <c r="AF723" s="75"/>
      <c r="AG723" s="75"/>
      <c r="AH723" s="75"/>
      <c r="AI723" s="75"/>
      <c r="AJ723" s="75"/>
      <c r="AK723" s="75"/>
      <c r="AL723" s="75"/>
      <c r="AM723" s="75"/>
      <c r="AN723" s="75"/>
      <c r="AO723" s="75"/>
      <c r="AP723" s="75"/>
      <c r="AQ723" s="75"/>
      <c r="AR723" s="75"/>
      <c r="AS723" s="75"/>
      <c r="AT723" s="75"/>
      <c r="AU723" s="75"/>
      <c r="AV723" s="75"/>
      <c r="AW723" s="75"/>
      <c r="AX723" s="75"/>
      <c r="AY723" s="75"/>
      <c r="AZ723" s="75"/>
      <c r="BA723" s="75"/>
      <c r="BB723" s="75"/>
      <c r="BC723" s="75"/>
      <c r="BD723" s="75"/>
      <c r="BE723" s="75"/>
      <c r="BF723" s="75"/>
      <c r="BG723" s="75"/>
      <c r="BH723" s="75"/>
      <c r="BI723" s="75"/>
      <c r="BJ723" s="75"/>
      <c r="BK723" s="75"/>
      <c r="BL723" s="75"/>
      <c r="BM723" s="75"/>
      <c r="BN723" s="75"/>
      <c r="BO723" s="75"/>
      <c r="BP723" s="75"/>
      <c r="BQ723" s="75"/>
      <c r="BR723" s="75"/>
      <c r="BS723" s="75"/>
      <c r="BT723" s="75"/>
      <c r="BU723" s="75"/>
      <c r="BV723" s="75"/>
      <c r="BW723" s="75"/>
      <c r="BX723" s="75"/>
      <c r="BY723" s="75"/>
      <c r="BZ723" s="75"/>
      <c r="CA723" s="75"/>
      <c r="CB723" s="75"/>
    </row>
    <row r="724" spans="1:80" ht="9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5"/>
      <c r="AJ724" s="75"/>
      <c r="AK724" s="75"/>
      <c r="AL724" s="75"/>
      <c r="AM724" s="75"/>
      <c r="AN724" s="75"/>
      <c r="AO724" s="75"/>
      <c r="AP724" s="75"/>
      <c r="AQ724" s="75"/>
      <c r="AR724" s="75"/>
      <c r="AS724" s="75"/>
      <c r="AT724" s="75"/>
      <c r="AU724" s="75"/>
      <c r="AV724" s="75"/>
      <c r="AW724" s="75"/>
      <c r="AX724" s="75"/>
      <c r="AY724" s="75"/>
      <c r="AZ724" s="75"/>
      <c r="BA724" s="75"/>
      <c r="BB724" s="75"/>
      <c r="BC724" s="75"/>
      <c r="BD724" s="75"/>
      <c r="BE724" s="75"/>
      <c r="BF724" s="75"/>
      <c r="BG724" s="75"/>
      <c r="BH724" s="75"/>
      <c r="BI724" s="75"/>
      <c r="BJ724" s="75"/>
      <c r="BK724" s="75"/>
      <c r="BL724" s="75"/>
      <c r="BM724" s="75"/>
      <c r="BN724" s="75"/>
      <c r="BO724" s="75"/>
      <c r="BP724" s="75"/>
      <c r="BQ724" s="75"/>
      <c r="BR724" s="75"/>
      <c r="BS724" s="75"/>
      <c r="BT724" s="75"/>
      <c r="BU724" s="75"/>
      <c r="BV724" s="75"/>
      <c r="BW724" s="75"/>
      <c r="BX724" s="75"/>
      <c r="BY724" s="75"/>
      <c r="BZ724" s="75"/>
      <c r="CA724" s="75"/>
      <c r="CB724" s="75"/>
    </row>
    <row r="725" spans="1:80" ht="9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  <c r="AG725" s="75"/>
      <c r="AH725" s="75"/>
      <c r="AI725" s="75"/>
      <c r="AJ725" s="75"/>
      <c r="AK725" s="75"/>
      <c r="AL725" s="75"/>
      <c r="AM725" s="75"/>
      <c r="AN725" s="75"/>
      <c r="AO725" s="75"/>
      <c r="AP725" s="75"/>
      <c r="AQ725" s="75"/>
      <c r="AR725" s="75"/>
      <c r="AS725" s="75"/>
      <c r="AT725" s="75"/>
      <c r="AU725" s="75"/>
      <c r="AV725" s="75"/>
      <c r="AW725" s="75"/>
      <c r="AX725" s="75"/>
      <c r="AY725" s="75"/>
      <c r="AZ725" s="75"/>
      <c r="BA725" s="75"/>
      <c r="BB725" s="75"/>
      <c r="BC725" s="75"/>
      <c r="BD725" s="75"/>
      <c r="BE725" s="75"/>
      <c r="BF725" s="75"/>
      <c r="BG725" s="75"/>
      <c r="BH725" s="75"/>
      <c r="BI725" s="75"/>
      <c r="BJ725" s="75"/>
      <c r="BK725" s="75"/>
      <c r="BL725" s="75"/>
      <c r="BM725" s="75"/>
      <c r="BN725" s="75"/>
      <c r="BO725" s="75"/>
      <c r="BP725" s="75"/>
      <c r="BQ725" s="75"/>
      <c r="BR725" s="75"/>
      <c r="BS725" s="75"/>
      <c r="BT725" s="75"/>
      <c r="BU725" s="75"/>
      <c r="BV725" s="75"/>
      <c r="BW725" s="75"/>
      <c r="BX725" s="75"/>
      <c r="BY725" s="75"/>
      <c r="BZ725" s="75"/>
      <c r="CA725" s="75"/>
      <c r="CB725" s="75"/>
    </row>
    <row r="726" spans="1:80" ht="9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  <c r="AS726" s="75"/>
      <c r="AT726" s="75"/>
      <c r="AU726" s="75"/>
      <c r="AV726" s="75"/>
      <c r="AW726" s="75"/>
      <c r="AX726" s="75"/>
      <c r="AY726" s="75"/>
      <c r="AZ726" s="75"/>
      <c r="BA726" s="75"/>
      <c r="BB726" s="75"/>
      <c r="BC726" s="75"/>
      <c r="BD726" s="75"/>
      <c r="BE726" s="75"/>
      <c r="BF726" s="75"/>
      <c r="BG726" s="75"/>
      <c r="BH726" s="75"/>
      <c r="BI726" s="75"/>
      <c r="BJ726" s="75"/>
      <c r="BK726" s="75"/>
      <c r="BL726" s="75"/>
      <c r="BM726" s="75"/>
      <c r="BN726" s="75"/>
      <c r="BO726" s="75"/>
      <c r="BP726" s="75"/>
      <c r="BQ726" s="75"/>
      <c r="BR726" s="75"/>
      <c r="BS726" s="75"/>
      <c r="BT726" s="75"/>
      <c r="BU726" s="75"/>
      <c r="BV726" s="75"/>
      <c r="BW726" s="75"/>
      <c r="BX726" s="75"/>
      <c r="BY726" s="75"/>
      <c r="BZ726" s="75"/>
      <c r="CA726" s="75"/>
      <c r="CB726" s="75"/>
    </row>
    <row r="727" spans="1:80" ht="9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/>
      <c r="AS727" s="75"/>
      <c r="AT727" s="75"/>
      <c r="AU727" s="75"/>
      <c r="AV727" s="75"/>
      <c r="AW727" s="75"/>
      <c r="AX727" s="75"/>
      <c r="AY727" s="75"/>
      <c r="AZ727" s="75"/>
      <c r="BA727" s="75"/>
      <c r="BB727" s="75"/>
      <c r="BC727" s="75"/>
      <c r="BD727" s="75"/>
      <c r="BE727" s="75"/>
      <c r="BF727" s="75"/>
      <c r="BG727" s="75"/>
      <c r="BH727" s="75"/>
      <c r="BI727" s="75"/>
      <c r="BJ727" s="75"/>
      <c r="BK727" s="75"/>
      <c r="BL727" s="75"/>
      <c r="BM727" s="75"/>
      <c r="BN727" s="75"/>
      <c r="BO727" s="75"/>
      <c r="BP727" s="75"/>
      <c r="BQ727" s="75"/>
      <c r="BR727" s="75"/>
      <c r="BS727" s="75"/>
      <c r="BT727" s="75"/>
      <c r="BU727" s="75"/>
      <c r="BV727" s="75"/>
      <c r="BW727" s="75"/>
      <c r="BX727" s="75"/>
      <c r="BY727" s="75"/>
      <c r="BZ727" s="75"/>
      <c r="CA727" s="75"/>
      <c r="CB727" s="75"/>
    </row>
    <row r="728" spans="1:80" ht="9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  <c r="AS728" s="75"/>
      <c r="AT728" s="75"/>
      <c r="AU728" s="75"/>
      <c r="AV728" s="75"/>
      <c r="AW728" s="75"/>
      <c r="AX728" s="75"/>
      <c r="AY728" s="75"/>
      <c r="AZ728" s="75"/>
      <c r="BA728" s="75"/>
      <c r="BB728" s="75"/>
      <c r="BC728" s="75"/>
      <c r="BD728" s="75"/>
      <c r="BE728" s="75"/>
      <c r="BF728" s="75"/>
      <c r="BG728" s="75"/>
      <c r="BH728" s="75"/>
      <c r="BI728" s="75"/>
      <c r="BJ728" s="75"/>
      <c r="BK728" s="75"/>
      <c r="BL728" s="75"/>
      <c r="BM728" s="75"/>
      <c r="BN728" s="75"/>
      <c r="BO728" s="75"/>
      <c r="BP728" s="75"/>
      <c r="BQ728" s="75"/>
      <c r="BR728" s="75"/>
      <c r="BS728" s="75"/>
      <c r="BT728" s="75"/>
      <c r="BU728" s="75"/>
      <c r="BV728" s="75"/>
      <c r="BW728" s="75"/>
      <c r="BX728" s="75"/>
      <c r="BY728" s="75"/>
      <c r="BZ728" s="75"/>
      <c r="CA728" s="75"/>
      <c r="CB728" s="75"/>
    </row>
    <row r="729" spans="1:80" ht="9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  <c r="AE729" s="75"/>
      <c r="AF729" s="75"/>
      <c r="AG729" s="75"/>
      <c r="AH729" s="75"/>
      <c r="AI729" s="75"/>
      <c r="AJ729" s="75"/>
      <c r="AK729" s="75"/>
      <c r="AL729" s="75"/>
      <c r="AM729" s="75"/>
      <c r="AN729" s="75"/>
      <c r="AO729" s="75"/>
      <c r="AP729" s="75"/>
      <c r="AQ729" s="75"/>
      <c r="AR729" s="75"/>
      <c r="AS729" s="75"/>
      <c r="AT729" s="75"/>
      <c r="AU729" s="75"/>
      <c r="AV729" s="75"/>
      <c r="AW729" s="75"/>
      <c r="AX729" s="75"/>
      <c r="AY729" s="75"/>
      <c r="AZ729" s="75"/>
      <c r="BA729" s="75"/>
      <c r="BB729" s="75"/>
      <c r="BC729" s="75"/>
      <c r="BD729" s="75"/>
      <c r="BE729" s="75"/>
      <c r="BF729" s="75"/>
      <c r="BG729" s="75"/>
      <c r="BH729" s="75"/>
      <c r="BI729" s="75"/>
      <c r="BJ729" s="75"/>
      <c r="BK729" s="75"/>
      <c r="BL729" s="75"/>
      <c r="BM729" s="75"/>
      <c r="BN729" s="75"/>
      <c r="BO729" s="75"/>
      <c r="BP729" s="75"/>
      <c r="BQ729" s="75"/>
      <c r="BR729" s="75"/>
      <c r="BS729" s="75"/>
      <c r="BT729" s="75"/>
      <c r="BU729" s="75"/>
      <c r="BV729" s="75"/>
      <c r="BW729" s="75"/>
      <c r="BX729" s="75"/>
      <c r="BY729" s="75"/>
      <c r="BZ729" s="75"/>
      <c r="CA729" s="75"/>
      <c r="CB729" s="75"/>
    </row>
    <row r="730" spans="1:80" ht="9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  <c r="AL730" s="75"/>
      <c r="AM730" s="75"/>
      <c r="AN730" s="75"/>
      <c r="AO730" s="75"/>
      <c r="AP730" s="75"/>
      <c r="AQ730" s="75"/>
      <c r="AR730" s="75"/>
      <c r="AS730" s="75"/>
      <c r="AT730" s="75"/>
      <c r="AU730" s="75"/>
      <c r="AV730" s="75"/>
      <c r="AW730" s="75"/>
      <c r="AX730" s="75"/>
      <c r="AY730" s="75"/>
      <c r="AZ730" s="75"/>
      <c r="BA730" s="75"/>
      <c r="BB730" s="75"/>
      <c r="BC730" s="75"/>
      <c r="BD730" s="75"/>
      <c r="BE730" s="75"/>
      <c r="BF730" s="75"/>
      <c r="BG730" s="75"/>
      <c r="BH730" s="75"/>
      <c r="BI730" s="75"/>
      <c r="BJ730" s="75"/>
      <c r="BK730" s="75"/>
      <c r="BL730" s="75"/>
      <c r="BM730" s="75"/>
      <c r="BN730" s="75"/>
      <c r="BO730" s="75"/>
      <c r="BP730" s="75"/>
      <c r="BQ730" s="75"/>
      <c r="BR730" s="75"/>
      <c r="BS730" s="75"/>
      <c r="BT730" s="75"/>
      <c r="BU730" s="75"/>
      <c r="BV730" s="75"/>
      <c r="BW730" s="75"/>
      <c r="BX730" s="75"/>
      <c r="BY730" s="75"/>
      <c r="BZ730" s="75"/>
      <c r="CA730" s="75"/>
      <c r="CB730" s="75"/>
    </row>
    <row r="731" spans="1:80" ht="9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  <c r="AE731" s="75"/>
      <c r="AF731" s="75"/>
      <c r="AG731" s="75"/>
      <c r="AH731" s="75"/>
      <c r="AI731" s="75"/>
      <c r="AJ731" s="75"/>
      <c r="AK731" s="75"/>
      <c r="AL731" s="75"/>
      <c r="AM731" s="75"/>
      <c r="AN731" s="75"/>
      <c r="AO731" s="75"/>
      <c r="AP731" s="75"/>
      <c r="AQ731" s="75"/>
      <c r="AR731" s="75"/>
      <c r="AS731" s="75"/>
      <c r="AT731" s="75"/>
      <c r="AU731" s="75"/>
      <c r="AV731" s="75"/>
      <c r="AW731" s="75"/>
      <c r="AX731" s="75"/>
      <c r="AY731" s="75"/>
      <c r="AZ731" s="75"/>
      <c r="BA731" s="75"/>
      <c r="BB731" s="75"/>
      <c r="BC731" s="75"/>
      <c r="BD731" s="75"/>
      <c r="BE731" s="75"/>
      <c r="BF731" s="75"/>
      <c r="BG731" s="75"/>
      <c r="BH731" s="75"/>
      <c r="BI731" s="75"/>
      <c r="BJ731" s="75"/>
      <c r="BK731" s="75"/>
      <c r="BL731" s="75"/>
      <c r="BM731" s="75"/>
      <c r="BN731" s="75"/>
      <c r="BO731" s="75"/>
      <c r="BP731" s="75"/>
      <c r="BQ731" s="75"/>
      <c r="BR731" s="75"/>
      <c r="BS731" s="75"/>
      <c r="BT731" s="75"/>
      <c r="BU731" s="75"/>
      <c r="BV731" s="75"/>
      <c r="BW731" s="75"/>
      <c r="BX731" s="75"/>
      <c r="BY731" s="75"/>
      <c r="BZ731" s="75"/>
      <c r="CA731" s="75"/>
      <c r="CB731" s="75"/>
    </row>
    <row r="732" spans="1:80" ht="9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  <c r="AS732" s="75"/>
      <c r="AT732" s="75"/>
      <c r="AU732" s="75"/>
      <c r="AV732" s="75"/>
      <c r="AW732" s="75"/>
      <c r="AX732" s="75"/>
      <c r="AY732" s="75"/>
      <c r="AZ732" s="75"/>
      <c r="BA732" s="75"/>
      <c r="BB732" s="75"/>
      <c r="BC732" s="75"/>
      <c r="BD732" s="75"/>
      <c r="BE732" s="75"/>
      <c r="BF732" s="75"/>
      <c r="BG732" s="75"/>
      <c r="BH732" s="75"/>
      <c r="BI732" s="75"/>
      <c r="BJ732" s="75"/>
      <c r="BK732" s="75"/>
      <c r="BL732" s="75"/>
      <c r="BM732" s="75"/>
      <c r="BN732" s="75"/>
      <c r="BO732" s="75"/>
      <c r="BP732" s="75"/>
      <c r="BQ732" s="75"/>
      <c r="BR732" s="75"/>
      <c r="BS732" s="75"/>
      <c r="BT732" s="75"/>
      <c r="BU732" s="75"/>
      <c r="BV732" s="75"/>
      <c r="BW732" s="75"/>
      <c r="BX732" s="75"/>
      <c r="BY732" s="75"/>
      <c r="BZ732" s="75"/>
      <c r="CA732" s="75"/>
      <c r="CB732" s="75"/>
    </row>
    <row r="733" spans="1:80" ht="9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  <c r="AG733" s="75"/>
      <c r="AH733" s="75"/>
      <c r="AI733" s="75"/>
      <c r="AJ733" s="75"/>
      <c r="AK733" s="75"/>
      <c r="AL733" s="75"/>
      <c r="AM733" s="75"/>
      <c r="AN733" s="75"/>
      <c r="AO733" s="75"/>
      <c r="AP733" s="75"/>
      <c r="AQ733" s="75"/>
      <c r="AR733" s="75"/>
      <c r="AS733" s="75"/>
      <c r="AT733" s="75"/>
      <c r="AU733" s="75"/>
      <c r="AV733" s="75"/>
      <c r="AW733" s="75"/>
      <c r="AX733" s="75"/>
      <c r="AY733" s="75"/>
      <c r="AZ733" s="75"/>
      <c r="BA733" s="75"/>
      <c r="BB733" s="75"/>
      <c r="BC733" s="75"/>
      <c r="BD733" s="75"/>
      <c r="BE733" s="75"/>
      <c r="BF733" s="75"/>
      <c r="BG733" s="75"/>
      <c r="BH733" s="75"/>
      <c r="BI733" s="75"/>
      <c r="BJ733" s="75"/>
      <c r="BK733" s="75"/>
      <c r="BL733" s="75"/>
      <c r="BM733" s="75"/>
      <c r="BN733" s="75"/>
      <c r="BO733" s="75"/>
      <c r="BP733" s="75"/>
      <c r="BQ733" s="75"/>
      <c r="BR733" s="75"/>
      <c r="BS733" s="75"/>
      <c r="BT733" s="75"/>
      <c r="BU733" s="75"/>
      <c r="BV733" s="75"/>
      <c r="BW733" s="75"/>
      <c r="BX733" s="75"/>
      <c r="BY733" s="75"/>
      <c r="BZ733" s="75"/>
      <c r="CA733" s="75"/>
      <c r="CB733" s="75"/>
    </row>
    <row r="734" spans="1:80" ht="9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  <c r="AS734" s="75"/>
      <c r="AT734" s="75"/>
      <c r="AU734" s="75"/>
      <c r="AV734" s="75"/>
      <c r="AW734" s="75"/>
      <c r="AX734" s="75"/>
      <c r="AY734" s="75"/>
      <c r="AZ734" s="75"/>
      <c r="BA734" s="75"/>
      <c r="BB734" s="75"/>
      <c r="BC734" s="75"/>
      <c r="BD734" s="75"/>
      <c r="BE734" s="75"/>
      <c r="BF734" s="75"/>
      <c r="BG734" s="75"/>
      <c r="BH734" s="75"/>
      <c r="BI734" s="75"/>
      <c r="BJ734" s="75"/>
      <c r="BK734" s="75"/>
      <c r="BL734" s="75"/>
      <c r="BM734" s="75"/>
      <c r="BN734" s="75"/>
      <c r="BO734" s="75"/>
      <c r="BP734" s="75"/>
      <c r="BQ734" s="75"/>
      <c r="BR734" s="75"/>
      <c r="BS734" s="75"/>
      <c r="BT734" s="75"/>
      <c r="BU734" s="75"/>
      <c r="BV734" s="75"/>
      <c r="BW734" s="75"/>
      <c r="BX734" s="75"/>
      <c r="BY734" s="75"/>
      <c r="BZ734" s="75"/>
      <c r="CA734" s="75"/>
      <c r="CB734" s="75"/>
    </row>
    <row r="735" spans="1:80" ht="9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/>
      <c r="AS735" s="75"/>
      <c r="AT735" s="75"/>
      <c r="AU735" s="75"/>
      <c r="AV735" s="75"/>
      <c r="AW735" s="75"/>
      <c r="AX735" s="75"/>
      <c r="AY735" s="75"/>
      <c r="AZ735" s="75"/>
      <c r="BA735" s="75"/>
      <c r="BB735" s="75"/>
      <c r="BC735" s="75"/>
      <c r="BD735" s="75"/>
      <c r="BE735" s="75"/>
      <c r="BF735" s="75"/>
      <c r="BG735" s="75"/>
      <c r="BH735" s="75"/>
      <c r="BI735" s="75"/>
      <c r="BJ735" s="75"/>
      <c r="BK735" s="75"/>
      <c r="BL735" s="75"/>
      <c r="BM735" s="75"/>
      <c r="BN735" s="75"/>
      <c r="BO735" s="75"/>
      <c r="BP735" s="75"/>
      <c r="BQ735" s="75"/>
      <c r="BR735" s="75"/>
      <c r="BS735" s="75"/>
      <c r="BT735" s="75"/>
      <c r="BU735" s="75"/>
      <c r="BV735" s="75"/>
      <c r="BW735" s="75"/>
      <c r="BX735" s="75"/>
      <c r="BY735" s="75"/>
      <c r="BZ735" s="75"/>
      <c r="CA735" s="75"/>
      <c r="CB735" s="75"/>
    </row>
    <row r="736" spans="1:80" ht="9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75"/>
      <c r="AQ736" s="75"/>
      <c r="AR736" s="75"/>
      <c r="AS736" s="75"/>
      <c r="AT736" s="75"/>
      <c r="AU736" s="75"/>
      <c r="AV736" s="75"/>
      <c r="AW736" s="75"/>
      <c r="AX736" s="75"/>
      <c r="AY736" s="75"/>
      <c r="AZ736" s="75"/>
      <c r="BA736" s="75"/>
      <c r="BB736" s="75"/>
      <c r="BC736" s="75"/>
      <c r="BD736" s="75"/>
      <c r="BE736" s="75"/>
      <c r="BF736" s="75"/>
      <c r="BG736" s="75"/>
      <c r="BH736" s="75"/>
      <c r="BI736" s="75"/>
      <c r="BJ736" s="75"/>
      <c r="BK736" s="75"/>
      <c r="BL736" s="75"/>
      <c r="BM736" s="75"/>
      <c r="BN736" s="75"/>
      <c r="BO736" s="75"/>
      <c r="BP736" s="75"/>
      <c r="BQ736" s="75"/>
      <c r="BR736" s="75"/>
      <c r="BS736" s="75"/>
      <c r="BT736" s="75"/>
      <c r="BU736" s="75"/>
      <c r="BV736" s="75"/>
      <c r="BW736" s="75"/>
      <c r="BX736" s="75"/>
      <c r="BY736" s="75"/>
      <c r="BZ736" s="75"/>
      <c r="CA736" s="75"/>
      <c r="CB736" s="75"/>
    </row>
    <row r="737" spans="1:80" ht="9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  <c r="AS737" s="75"/>
      <c r="AT737" s="75"/>
      <c r="AU737" s="75"/>
      <c r="AV737" s="75"/>
      <c r="AW737" s="75"/>
      <c r="AX737" s="75"/>
      <c r="AY737" s="75"/>
      <c r="AZ737" s="75"/>
      <c r="BA737" s="75"/>
      <c r="BB737" s="75"/>
      <c r="BC737" s="75"/>
      <c r="BD737" s="75"/>
      <c r="BE737" s="75"/>
      <c r="BF737" s="75"/>
      <c r="BG737" s="75"/>
      <c r="BH737" s="75"/>
      <c r="BI737" s="75"/>
      <c r="BJ737" s="75"/>
      <c r="BK737" s="75"/>
      <c r="BL737" s="75"/>
      <c r="BM737" s="75"/>
      <c r="BN737" s="75"/>
      <c r="BO737" s="75"/>
      <c r="BP737" s="75"/>
      <c r="BQ737" s="75"/>
      <c r="BR737" s="75"/>
      <c r="BS737" s="75"/>
      <c r="BT737" s="75"/>
      <c r="BU737" s="75"/>
      <c r="BV737" s="75"/>
      <c r="BW737" s="75"/>
      <c r="BX737" s="75"/>
      <c r="BY737" s="75"/>
      <c r="BZ737" s="75"/>
      <c r="CA737" s="75"/>
      <c r="CB737" s="75"/>
    </row>
    <row r="738" spans="1:80" ht="9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  <c r="AL738" s="75"/>
      <c r="AM738" s="75"/>
      <c r="AN738" s="75"/>
      <c r="AO738" s="75"/>
      <c r="AP738" s="75"/>
      <c r="AQ738" s="75"/>
      <c r="AR738" s="75"/>
      <c r="AS738" s="75"/>
      <c r="AT738" s="75"/>
      <c r="AU738" s="75"/>
      <c r="AV738" s="75"/>
      <c r="AW738" s="75"/>
      <c r="AX738" s="75"/>
      <c r="AY738" s="75"/>
      <c r="AZ738" s="75"/>
      <c r="BA738" s="75"/>
      <c r="BB738" s="75"/>
      <c r="BC738" s="75"/>
      <c r="BD738" s="75"/>
      <c r="BE738" s="75"/>
      <c r="BF738" s="75"/>
      <c r="BG738" s="75"/>
      <c r="BH738" s="75"/>
      <c r="BI738" s="75"/>
      <c r="BJ738" s="75"/>
      <c r="BK738" s="75"/>
      <c r="BL738" s="75"/>
      <c r="BM738" s="75"/>
      <c r="BN738" s="75"/>
      <c r="BO738" s="75"/>
      <c r="BP738" s="75"/>
      <c r="BQ738" s="75"/>
      <c r="BR738" s="75"/>
      <c r="BS738" s="75"/>
      <c r="BT738" s="75"/>
      <c r="BU738" s="75"/>
      <c r="BV738" s="75"/>
      <c r="BW738" s="75"/>
      <c r="BX738" s="75"/>
      <c r="BY738" s="75"/>
      <c r="BZ738" s="75"/>
      <c r="CA738" s="75"/>
      <c r="CB738" s="75"/>
    </row>
    <row r="739" spans="1:80" ht="9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  <c r="AL739" s="75"/>
      <c r="AM739" s="75"/>
      <c r="AN739" s="75"/>
      <c r="AO739" s="75"/>
      <c r="AP739" s="75"/>
      <c r="AQ739" s="75"/>
      <c r="AR739" s="75"/>
      <c r="AS739" s="75"/>
      <c r="AT739" s="75"/>
      <c r="AU739" s="75"/>
      <c r="AV739" s="75"/>
      <c r="AW739" s="75"/>
      <c r="AX739" s="75"/>
      <c r="AY739" s="75"/>
      <c r="AZ739" s="75"/>
      <c r="BA739" s="75"/>
      <c r="BB739" s="75"/>
      <c r="BC739" s="75"/>
      <c r="BD739" s="75"/>
      <c r="BE739" s="75"/>
      <c r="BF739" s="75"/>
      <c r="BG739" s="75"/>
      <c r="BH739" s="75"/>
      <c r="BI739" s="75"/>
      <c r="BJ739" s="75"/>
      <c r="BK739" s="75"/>
      <c r="BL739" s="75"/>
      <c r="BM739" s="75"/>
      <c r="BN739" s="75"/>
      <c r="BO739" s="75"/>
      <c r="BP739" s="75"/>
      <c r="BQ739" s="75"/>
      <c r="BR739" s="75"/>
      <c r="BS739" s="75"/>
      <c r="BT739" s="75"/>
      <c r="BU739" s="75"/>
      <c r="BV739" s="75"/>
      <c r="BW739" s="75"/>
      <c r="BX739" s="75"/>
      <c r="BY739" s="75"/>
      <c r="BZ739" s="75"/>
      <c r="CA739" s="75"/>
      <c r="CB739" s="75"/>
    </row>
    <row r="740" spans="1:80" ht="9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75"/>
      <c r="AN740" s="75"/>
      <c r="AO740" s="75"/>
      <c r="AP740" s="75"/>
      <c r="AQ740" s="75"/>
      <c r="AR740" s="75"/>
      <c r="AS740" s="75"/>
      <c r="AT740" s="75"/>
      <c r="AU740" s="75"/>
      <c r="AV740" s="75"/>
      <c r="AW740" s="75"/>
      <c r="AX740" s="75"/>
      <c r="AY740" s="75"/>
      <c r="AZ740" s="75"/>
      <c r="BA740" s="75"/>
      <c r="BB740" s="75"/>
      <c r="BC740" s="75"/>
      <c r="BD740" s="75"/>
      <c r="BE740" s="75"/>
      <c r="BF740" s="75"/>
      <c r="BG740" s="75"/>
      <c r="BH740" s="75"/>
      <c r="BI740" s="75"/>
      <c r="BJ740" s="75"/>
      <c r="BK740" s="75"/>
      <c r="BL740" s="75"/>
      <c r="BM740" s="75"/>
      <c r="BN740" s="75"/>
      <c r="BO740" s="75"/>
      <c r="BP740" s="75"/>
      <c r="BQ740" s="75"/>
      <c r="BR740" s="75"/>
      <c r="BS740" s="75"/>
      <c r="BT740" s="75"/>
      <c r="BU740" s="75"/>
      <c r="BV740" s="75"/>
      <c r="BW740" s="75"/>
      <c r="BX740" s="75"/>
      <c r="BY740" s="75"/>
      <c r="BZ740" s="75"/>
      <c r="CA740" s="75"/>
      <c r="CB740" s="75"/>
    </row>
    <row r="741" spans="1:80" ht="9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  <c r="AE741" s="75"/>
      <c r="AF741" s="75"/>
      <c r="AG741" s="75"/>
      <c r="AH741" s="75"/>
      <c r="AI741" s="75"/>
      <c r="AJ741" s="75"/>
      <c r="AK741" s="75"/>
      <c r="AL741" s="75"/>
      <c r="AM741" s="75"/>
      <c r="AN741" s="75"/>
      <c r="AO741" s="75"/>
      <c r="AP741" s="75"/>
      <c r="AQ741" s="75"/>
      <c r="AR741" s="75"/>
      <c r="AS741" s="75"/>
      <c r="AT741" s="75"/>
      <c r="AU741" s="75"/>
      <c r="AV741" s="75"/>
      <c r="AW741" s="75"/>
      <c r="AX741" s="75"/>
      <c r="AY741" s="75"/>
      <c r="AZ741" s="75"/>
      <c r="BA741" s="75"/>
      <c r="BB741" s="75"/>
      <c r="BC741" s="75"/>
      <c r="BD741" s="75"/>
      <c r="BE741" s="75"/>
      <c r="BF741" s="75"/>
      <c r="BG741" s="75"/>
      <c r="BH741" s="75"/>
      <c r="BI741" s="75"/>
      <c r="BJ741" s="75"/>
      <c r="BK741" s="75"/>
      <c r="BL741" s="75"/>
      <c r="BM741" s="75"/>
      <c r="BN741" s="75"/>
      <c r="BO741" s="75"/>
      <c r="BP741" s="75"/>
      <c r="BQ741" s="75"/>
      <c r="BR741" s="75"/>
      <c r="BS741" s="75"/>
      <c r="BT741" s="75"/>
      <c r="BU741" s="75"/>
      <c r="BV741" s="75"/>
      <c r="BW741" s="75"/>
      <c r="BX741" s="75"/>
      <c r="BY741" s="75"/>
      <c r="BZ741" s="75"/>
      <c r="CA741" s="75"/>
      <c r="CB741" s="75"/>
    </row>
    <row r="742" spans="1:80" ht="9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  <c r="AE742" s="75"/>
      <c r="AF742" s="75"/>
      <c r="AG742" s="75"/>
      <c r="AH742" s="75"/>
      <c r="AI742" s="75"/>
      <c r="AJ742" s="75"/>
      <c r="AK742" s="75"/>
      <c r="AL742" s="75"/>
      <c r="AM742" s="75"/>
      <c r="AN742" s="75"/>
      <c r="AO742" s="75"/>
      <c r="AP742" s="75"/>
      <c r="AQ742" s="75"/>
      <c r="AR742" s="75"/>
      <c r="AS742" s="75"/>
      <c r="AT742" s="75"/>
      <c r="AU742" s="75"/>
      <c r="AV742" s="75"/>
      <c r="AW742" s="75"/>
      <c r="AX742" s="75"/>
      <c r="AY742" s="75"/>
      <c r="AZ742" s="75"/>
      <c r="BA742" s="75"/>
      <c r="BB742" s="75"/>
      <c r="BC742" s="75"/>
      <c r="BD742" s="75"/>
      <c r="BE742" s="75"/>
      <c r="BF742" s="75"/>
      <c r="BG742" s="75"/>
      <c r="BH742" s="75"/>
      <c r="BI742" s="75"/>
      <c r="BJ742" s="75"/>
      <c r="BK742" s="75"/>
      <c r="BL742" s="75"/>
      <c r="BM742" s="75"/>
      <c r="BN742" s="75"/>
      <c r="BO742" s="75"/>
      <c r="BP742" s="75"/>
      <c r="BQ742" s="75"/>
      <c r="BR742" s="75"/>
      <c r="BS742" s="75"/>
      <c r="BT742" s="75"/>
      <c r="BU742" s="75"/>
      <c r="BV742" s="75"/>
      <c r="BW742" s="75"/>
      <c r="BX742" s="75"/>
      <c r="BY742" s="75"/>
      <c r="BZ742" s="75"/>
      <c r="CA742" s="75"/>
      <c r="CB742" s="75"/>
    </row>
    <row r="743" spans="1:80" ht="9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  <c r="AE743" s="75"/>
      <c r="AF743" s="75"/>
      <c r="AG743" s="75"/>
      <c r="AH743" s="75"/>
      <c r="AI743" s="75"/>
      <c r="AJ743" s="75"/>
      <c r="AK743" s="75"/>
      <c r="AL743" s="75"/>
      <c r="AM743" s="75"/>
      <c r="AN743" s="75"/>
      <c r="AO743" s="75"/>
      <c r="AP743" s="75"/>
      <c r="AQ743" s="75"/>
      <c r="AR743" s="75"/>
      <c r="AS743" s="75"/>
      <c r="AT743" s="75"/>
      <c r="AU743" s="75"/>
      <c r="AV743" s="75"/>
      <c r="AW743" s="75"/>
      <c r="AX743" s="75"/>
      <c r="AY743" s="75"/>
      <c r="AZ743" s="75"/>
      <c r="BA743" s="75"/>
      <c r="BB743" s="75"/>
      <c r="BC743" s="75"/>
      <c r="BD743" s="75"/>
      <c r="BE743" s="75"/>
      <c r="BF743" s="75"/>
      <c r="BG743" s="75"/>
      <c r="BH743" s="75"/>
      <c r="BI743" s="75"/>
      <c r="BJ743" s="75"/>
      <c r="BK743" s="75"/>
      <c r="BL743" s="75"/>
      <c r="BM743" s="75"/>
      <c r="BN743" s="75"/>
      <c r="BO743" s="75"/>
      <c r="BP743" s="75"/>
      <c r="BQ743" s="75"/>
      <c r="BR743" s="75"/>
      <c r="BS743" s="75"/>
      <c r="BT743" s="75"/>
      <c r="BU743" s="75"/>
      <c r="BV743" s="75"/>
      <c r="BW743" s="75"/>
      <c r="BX743" s="75"/>
      <c r="BY743" s="75"/>
      <c r="BZ743" s="75"/>
      <c r="CA743" s="75"/>
      <c r="CB743" s="75"/>
    </row>
    <row r="744" spans="1:80" ht="9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  <c r="AE744" s="75"/>
      <c r="AF744" s="75"/>
      <c r="AG744" s="75"/>
      <c r="AH744" s="75"/>
      <c r="AI744" s="75"/>
      <c r="AJ744" s="75"/>
      <c r="AK744" s="75"/>
      <c r="AL744" s="75"/>
      <c r="AM744" s="75"/>
      <c r="AN744" s="75"/>
      <c r="AO744" s="75"/>
      <c r="AP744" s="75"/>
      <c r="AQ744" s="75"/>
      <c r="AR744" s="75"/>
      <c r="AS744" s="75"/>
      <c r="AT744" s="75"/>
      <c r="AU744" s="75"/>
      <c r="AV744" s="75"/>
      <c r="AW744" s="75"/>
      <c r="AX744" s="75"/>
      <c r="AY744" s="75"/>
      <c r="AZ744" s="75"/>
      <c r="BA744" s="75"/>
      <c r="BB744" s="75"/>
      <c r="BC744" s="75"/>
      <c r="BD744" s="75"/>
      <c r="BE744" s="75"/>
      <c r="BF744" s="75"/>
      <c r="BG744" s="75"/>
      <c r="BH744" s="75"/>
      <c r="BI744" s="75"/>
      <c r="BJ744" s="75"/>
      <c r="BK744" s="75"/>
      <c r="BL744" s="75"/>
      <c r="BM744" s="75"/>
      <c r="BN744" s="75"/>
      <c r="BO744" s="75"/>
      <c r="BP744" s="75"/>
      <c r="BQ744" s="75"/>
      <c r="BR744" s="75"/>
      <c r="BS744" s="75"/>
      <c r="BT744" s="75"/>
      <c r="BU744" s="75"/>
      <c r="BV744" s="75"/>
      <c r="BW744" s="75"/>
      <c r="BX744" s="75"/>
      <c r="BY744" s="75"/>
      <c r="BZ744" s="75"/>
      <c r="CA744" s="75"/>
      <c r="CB744" s="75"/>
    </row>
    <row r="745" spans="1:80" ht="9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  <c r="AE745" s="75"/>
      <c r="AF745" s="75"/>
      <c r="AG745" s="75"/>
      <c r="AH745" s="75"/>
      <c r="AI745" s="75"/>
      <c r="AJ745" s="75"/>
      <c r="AK745" s="75"/>
      <c r="AL745" s="75"/>
      <c r="AM745" s="75"/>
      <c r="AN745" s="75"/>
      <c r="AO745" s="75"/>
      <c r="AP745" s="75"/>
      <c r="AQ745" s="75"/>
      <c r="AR745" s="75"/>
      <c r="AS745" s="75"/>
      <c r="AT745" s="75"/>
      <c r="AU745" s="75"/>
      <c r="AV745" s="75"/>
      <c r="AW745" s="75"/>
      <c r="AX745" s="75"/>
      <c r="AY745" s="75"/>
      <c r="AZ745" s="75"/>
      <c r="BA745" s="75"/>
      <c r="BB745" s="75"/>
      <c r="BC745" s="75"/>
      <c r="BD745" s="75"/>
      <c r="BE745" s="75"/>
      <c r="BF745" s="75"/>
      <c r="BG745" s="75"/>
      <c r="BH745" s="75"/>
      <c r="BI745" s="75"/>
      <c r="BJ745" s="75"/>
      <c r="BK745" s="75"/>
      <c r="BL745" s="75"/>
      <c r="BM745" s="75"/>
      <c r="BN745" s="75"/>
      <c r="BO745" s="75"/>
      <c r="BP745" s="75"/>
      <c r="BQ745" s="75"/>
      <c r="BR745" s="75"/>
      <c r="BS745" s="75"/>
      <c r="BT745" s="75"/>
      <c r="BU745" s="75"/>
      <c r="BV745" s="75"/>
      <c r="BW745" s="75"/>
      <c r="BX745" s="75"/>
      <c r="BY745" s="75"/>
      <c r="BZ745" s="75"/>
      <c r="CA745" s="75"/>
      <c r="CB745" s="75"/>
    </row>
    <row r="746" spans="1:80" ht="9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  <c r="AL746" s="75"/>
      <c r="AM746" s="75"/>
      <c r="AN746" s="75"/>
      <c r="AO746" s="75"/>
      <c r="AP746" s="75"/>
      <c r="AQ746" s="75"/>
      <c r="AR746" s="75"/>
      <c r="AS746" s="75"/>
      <c r="AT746" s="75"/>
      <c r="AU746" s="75"/>
      <c r="AV746" s="75"/>
      <c r="AW746" s="75"/>
      <c r="AX746" s="75"/>
      <c r="AY746" s="75"/>
      <c r="AZ746" s="75"/>
      <c r="BA746" s="75"/>
      <c r="BB746" s="75"/>
      <c r="BC746" s="75"/>
      <c r="BD746" s="75"/>
      <c r="BE746" s="75"/>
      <c r="BF746" s="75"/>
      <c r="BG746" s="75"/>
      <c r="BH746" s="75"/>
      <c r="BI746" s="75"/>
      <c r="BJ746" s="75"/>
      <c r="BK746" s="75"/>
      <c r="BL746" s="75"/>
      <c r="BM746" s="75"/>
      <c r="BN746" s="75"/>
      <c r="BO746" s="75"/>
      <c r="BP746" s="75"/>
      <c r="BQ746" s="75"/>
      <c r="BR746" s="75"/>
      <c r="BS746" s="75"/>
      <c r="BT746" s="75"/>
      <c r="BU746" s="75"/>
      <c r="BV746" s="75"/>
      <c r="BW746" s="75"/>
      <c r="BX746" s="75"/>
      <c r="BY746" s="75"/>
      <c r="BZ746" s="75"/>
      <c r="CA746" s="75"/>
      <c r="CB746" s="75"/>
    </row>
    <row r="747" spans="1:80" ht="9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  <c r="AH747" s="75"/>
      <c r="AI747" s="75"/>
      <c r="AJ747" s="75"/>
      <c r="AK747" s="75"/>
      <c r="AL747" s="75"/>
      <c r="AM747" s="75"/>
      <c r="AN747" s="75"/>
      <c r="AO747" s="75"/>
      <c r="AP747" s="75"/>
      <c r="AQ747" s="75"/>
      <c r="AR747" s="75"/>
      <c r="AS747" s="75"/>
      <c r="AT747" s="75"/>
      <c r="AU747" s="75"/>
      <c r="AV747" s="75"/>
      <c r="AW747" s="75"/>
      <c r="AX747" s="75"/>
      <c r="AY747" s="75"/>
      <c r="AZ747" s="75"/>
      <c r="BA747" s="75"/>
      <c r="BB747" s="75"/>
      <c r="BC747" s="75"/>
      <c r="BD747" s="75"/>
      <c r="BE747" s="75"/>
      <c r="BF747" s="75"/>
      <c r="BG747" s="75"/>
      <c r="BH747" s="75"/>
      <c r="BI747" s="75"/>
      <c r="BJ747" s="75"/>
      <c r="BK747" s="75"/>
      <c r="BL747" s="75"/>
      <c r="BM747" s="75"/>
      <c r="BN747" s="75"/>
      <c r="BO747" s="75"/>
      <c r="BP747" s="75"/>
      <c r="BQ747" s="75"/>
      <c r="BR747" s="75"/>
      <c r="BS747" s="75"/>
      <c r="BT747" s="75"/>
      <c r="BU747" s="75"/>
      <c r="BV747" s="75"/>
      <c r="BW747" s="75"/>
      <c r="BX747" s="75"/>
      <c r="BY747" s="75"/>
      <c r="BZ747" s="75"/>
      <c r="CA747" s="75"/>
      <c r="CB747" s="75"/>
    </row>
    <row r="748" spans="1:80" ht="9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5"/>
      <c r="AJ748" s="75"/>
      <c r="AK748" s="75"/>
      <c r="AL748" s="75"/>
      <c r="AM748" s="75"/>
      <c r="AN748" s="75"/>
      <c r="AO748" s="75"/>
      <c r="AP748" s="75"/>
      <c r="AQ748" s="75"/>
      <c r="AR748" s="75"/>
      <c r="AS748" s="75"/>
      <c r="AT748" s="75"/>
      <c r="AU748" s="75"/>
      <c r="AV748" s="75"/>
      <c r="AW748" s="75"/>
      <c r="AX748" s="75"/>
      <c r="AY748" s="75"/>
      <c r="AZ748" s="75"/>
      <c r="BA748" s="75"/>
      <c r="BB748" s="75"/>
      <c r="BC748" s="75"/>
      <c r="BD748" s="75"/>
      <c r="BE748" s="75"/>
      <c r="BF748" s="75"/>
      <c r="BG748" s="75"/>
      <c r="BH748" s="75"/>
      <c r="BI748" s="75"/>
      <c r="BJ748" s="75"/>
      <c r="BK748" s="75"/>
      <c r="BL748" s="75"/>
      <c r="BM748" s="75"/>
      <c r="BN748" s="75"/>
      <c r="BO748" s="75"/>
      <c r="BP748" s="75"/>
      <c r="BQ748" s="75"/>
      <c r="BR748" s="75"/>
      <c r="BS748" s="75"/>
      <c r="BT748" s="75"/>
      <c r="BU748" s="75"/>
      <c r="BV748" s="75"/>
      <c r="BW748" s="75"/>
      <c r="BX748" s="75"/>
      <c r="BY748" s="75"/>
      <c r="BZ748" s="75"/>
      <c r="CA748" s="75"/>
      <c r="CB748" s="75"/>
    </row>
    <row r="749" spans="1:80" ht="9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  <c r="AE749" s="75"/>
      <c r="AF749" s="75"/>
      <c r="AG749" s="75"/>
      <c r="AH749" s="75"/>
      <c r="AI749" s="75"/>
      <c r="AJ749" s="75"/>
      <c r="AK749" s="75"/>
      <c r="AL749" s="75"/>
      <c r="AM749" s="75"/>
      <c r="AN749" s="75"/>
      <c r="AO749" s="75"/>
      <c r="AP749" s="75"/>
      <c r="AQ749" s="75"/>
      <c r="AR749" s="75"/>
      <c r="AS749" s="75"/>
      <c r="AT749" s="75"/>
      <c r="AU749" s="75"/>
      <c r="AV749" s="75"/>
      <c r="AW749" s="75"/>
      <c r="AX749" s="75"/>
      <c r="AY749" s="75"/>
      <c r="AZ749" s="75"/>
      <c r="BA749" s="75"/>
      <c r="BB749" s="75"/>
      <c r="BC749" s="75"/>
      <c r="BD749" s="75"/>
      <c r="BE749" s="75"/>
      <c r="BF749" s="75"/>
      <c r="BG749" s="75"/>
      <c r="BH749" s="75"/>
      <c r="BI749" s="75"/>
      <c r="BJ749" s="75"/>
      <c r="BK749" s="75"/>
      <c r="BL749" s="75"/>
      <c r="BM749" s="75"/>
      <c r="BN749" s="75"/>
      <c r="BO749" s="75"/>
      <c r="BP749" s="75"/>
      <c r="BQ749" s="75"/>
      <c r="BR749" s="75"/>
      <c r="BS749" s="75"/>
      <c r="BT749" s="75"/>
      <c r="BU749" s="75"/>
      <c r="BV749" s="75"/>
      <c r="BW749" s="75"/>
      <c r="BX749" s="75"/>
      <c r="BY749" s="75"/>
      <c r="BZ749" s="75"/>
      <c r="CA749" s="75"/>
      <c r="CB749" s="75"/>
    </row>
    <row r="750" spans="1:80" ht="9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5"/>
      <c r="AL750" s="75"/>
      <c r="AM750" s="75"/>
      <c r="AN750" s="75"/>
      <c r="AO750" s="75"/>
      <c r="AP750" s="75"/>
      <c r="AQ750" s="75"/>
      <c r="AR750" s="75"/>
      <c r="AS750" s="75"/>
      <c r="AT750" s="75"/>
      <c r="AU750" s="75"/>
      <c r="AV750" s="75"/>
      <c r="AW750" s="75"/>
      <c r="AX750" s="75"/>
      <c r="AY750" s="75"/>
      <c r="AZ750" s="75"/>
      <c r="BA750" s="75"/>
      <c r="BB750" s="75"/>
      <c r="BC750" s="75"/>
      <c r="BD750" s="75"/>
      <c r="BE750" s="75"/>
      <c r="BF750" s="75"/>
      <c r="BG750" s="75"/>
      <c r="BH750" s="75"/>
      <c r="BI750" s="75"/>
      <c r="BJ750" s="75"/>
      <c r="BK750" s="75"/>
      <c r="BL750" s="75"/>
      <c r="BM750" s="75"/>
      <c r="BN750" s="75"/>
      <c r="BO750" s="75"/>
      <c r="BP750" s="75"/>
      <c r="BQ750" s="75"/>
      <c r="BR750" s="75"/>
      <c r="BS750" s="75"/>
      <c r="BT750" s="75"/>
      <c r="BU750" s="75"/>
      <c r="BV750" s="75"/>
      <c r="BW750" s="75"/>
      <c r="BX750" s="75"/>
      <c r="BY750" s="75"/>
      <c r="BZ750" s="75"/>
      <c r="CA750" s="75"/>
      <c r="CB750" s="75"/>
    </row>
    <row r="751" spans="1:80" ht="9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  <c r="AL751" s="75"/>
      <c r="AM751" s="75"/>
      <c r="AN751" s="75"/>
      <c r="AO751" s="75"/>
      <c r="AP751" s="75"/>
      <c r="AQ751" s="75"/>
      <c r="AR751" s="75"/>
      <c r="AS751" s="75"/>
      <c r="AT751" s="75"/>
      <c r="AU751" s="75"/>
      <c r="AV751" s="75"/>
      <c r="AW751" s="75"/>
      <c r="AX751" s="75"/>
      <c r="AY751" s="75"/>
      <c r="AZ751" s="75"/>
      <c r="BA751" s="75"/>
      <c r="BB751" s="75"/>
      <c r="BC751" s="75"/>
      <c r="BD751" s="75"/>
      <c r="BE751" s="75"/>
      <c r="BF751" s="75"/>
      <c r="BG751" s="75"/>
      <c r="BH751" s="75"/>
      <c r="BI751" s="75"/>
      <c r="BJ751" s="75"/>
      <c r="BK751" s="75"/>
      <c r="BL751" s="75"/>
      <c r="BM751" s="75"/>
      <c r="BN751" s="75"/>
      <c r="BO751" s="75"/>
      <c r="BP751" s="75"/>
      <c r="BQ751" s="75"/>
      <c r="BR751" s="75"/>
      <c r="BS751" s="75"/>
      <c r="BT751" s="75"/>
      <c r="BU751" s="75"/>
      <c r="BV751" s="75"/>
      <c r="BW751" s="75"/>
      <c r="BX751" s="75"/>
      <c r="BY751" s="75"/>
      <c r="BZ751" s="75"/>
      <c r="CA751" s="75"/>
      <c r="CB751" s="75"/>
    </row>
    <row r="752" spans="1:80" ht="9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  <c r="AE752" s="75"/>
      <c r="AF752" s="75"/>
      <c r="AG752" s="75"/>
      <c r="AH752" s="75"/>
      <c r="AI752" s="75"/>
      <c r="AJ752" s="75"/>
      <c r="AK752" s="75"/>
      <c r="AL752" s="75"/>
      <c r="AM752" s="75"/>
      <c r="AN752" s="75"/>
      <c r="AO752" s="75"/>
      <c r="AP752" s="75"/>
      <c r="AQ752" s="75"/>
      <c r="AR752" s="75"/>
      <c r="AS752" s="75"/>
      <c r="AT752" s="75"/>
      <c r="AU752" s="75"/>
      <c r="AV752" s="75"/>
      <c r="AW752" s="75"/>
      <c r="AX752" s="75"/>
      <c r="AY752" s="75"/>
      <c r="AZ752" s="75"/>
      <c r="BA752" s="75"/>
      <c r="BB752" s="75"/>
      <c r="BC752" s="75"/>
      <c r="BD752" s="75"/>
      <c r="BE752" s="75"/>
      <c r="BF752" s="75"/>
      <c r="BG752" s="75"/>
      <c r="BH752" s="75"/>
      <c r="BI752" s="75"/>
      <c r="BJ752" s="75"/>
      <c r="BK752" s="75"/>
      <c r="BL752" s="75"/>
      <c r="BM752" s="75"/>
      <c r="BN752" s="75"/>
      <c r="BO752" s="75"/>
      <c r="BP752" s="75"/>
      <c r="BQ752" s="75"/>
      <c r="BR752" s="75"/>
      <c r="BS752" s="75"/>
      <c r="BT752" s="75"/>
      <c r="BU752" s="75"/>
      <c r="BV752" s="75"/>
      <c r="BW752" s="75"/>
      <c r="BX752" s="75"/>
      <c r="BY752" s="75"/>
      <c r="BZ752" s="75"/>
      <c r="CA752" s="75"/>
      <c r="CB752" s="75"/>
    </row>
    <row r="753" spans="1:80" ht="9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  <c r="AE753" s="75"/>
      <c r="AF753" s="75"/>
      <c r="AG753" s="75"/>
      <c r="AH753" s="75"/>
      <c r="AI753" s="75"/>
      <c r="AJ753" s="75"/>
      <c r="AK753" s="75"/>
      <c r="AL753" s="75"/>
      <c r="AM753" s="75"/>
      <c r="AN753" s="75"/>
      <c r="AO753" s="75"/>
      <c r="AP753" s="75"/>
      <c r="AQ753" s="75"/>
      <c r="AR753" s="75"/>
      <c r="AS753" s="75"/>
      <c r="AT753" s="75"/>
      <c r="AU753" s="75"/>
      <c r="AV753" s="75"/>
      <c r="AW753" s="75"/>
      <c r="AX753" s="75"/>
      <c r="AY753" s="75"/>
      <c r="AZ753" s="75"/>
      <c r="BA753" s="75"/>
      <c r="BB753" s="75"/>
      <c r="BC753" s="75"/>
      <c r="BD753" s="75"/>
      <c r="BE753" s="75"/>
      <c r="BF753" s="75"/>
      <c r="BG753" s="75"/>
      <c r="BH753" s="75"/>
      <c r="BI753" s="75"/>
      <c r="BJ753" s="75"/>
      <c r="BK753" s="75"/>
      <c r="BL753" s="75"/>
      <c r="BM753" s="75"/>
      <c r="BN753" s="75"/>
      <c r="BO753" s="75"/>
      <c r="BP753" s="75"/>
      <c r="BQ753" s="75"/>
      <c r="BR753" s="75"/>
      <c r="BS753" s="75"/>
      <c r="BT753" s="75"/>
      <c r="BU753" s="75"/>
      <c r="BV753" s="75"/>
      <c r="BW753" s="75"/>
      <c r="BX753" s="75"/>
      <c r="BY753" s="75"/>
      <c r="BZ753" s="75"/>
      <c r="CA753" s="75"/>
      <c r="CB753" s="75"/>
    </row>
    <row r="754" spans="1:80" ht="9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  <c r="AG754" s="75"/>
      <c r="AH754" s="75"/>
      <c r="AI754" s="75"/>
      <c r="AJ754" s="75"/>
      <c r="AK754" s="75"/>
      <c r="AL754" s="75"/>
      <c r="AM754" s="75"/>
      <c r="AN754" s="75"/>
      <c r="AO754" s="75"/>
      <c r="AP754" s="75"/>
      <c r="AQ754" s="75"/>
      <c r="AR754" s="75"/>
      <c r="AS754" s="75"/>
      <c r="AT754" s="75"/>
      <c r="AU754" s="75"/>
      <c r="AV754" s="75"/>
      <c r="AW754" s="75"/>
      <c r="AX754" s="75"/>
      <c r="AY754" s="75"/>
      <c r="AZ754" s="75"/>
      <c r="BA754" s="75"/>
      <c r="BB754" s="75"/>
      <c r="BC754" s="75"/>
      <c r="BD754" s="75"/>
      <c r="BE754" s="75"/>
      <c r="BF754" s="75"/>
      <c r="BG754" s="75"/>
      <c r="BH754" s="75"/>
      <c r="BI754" s="75"/>
      <c r="BJ754" s="75"/>
      <c r="BK754" s="75"/>
      <c r="BL754" s="75"/>
      <c r="BM754" s="75"/>
      <c r="BN754" s="75"/>
      <c r="BO754" s="75"/>
      <c r="BP754" s="75"/>
      <c r="BQ754" s="75"/>
      <c r="BR754" s="75"/>
      <c r="BS754" s="75"/>
      <c r="BT754" s="75"/>
      <c r="BU754" s="75"/>
      <c r="BV754" s="75"/>
      <c r="BW754" s="75"/>
      <c r="BX754" s="75"/>
      <c r="BY754" s="75"/>
      <c r="BZ754" s="75"/>
      <c r="CA754" s="75"/>
      <c r="CB754" s="75"/>
    </row>
    <row r="755" spans="1:80" ht="9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  <c r="AE755" s="75"/>
      <c r="AF755" s="75"/>
      <c r="AG755" s="75"/>
      <c r="AH755" s="75"/>
      <c r="AI755" s="75"/>
      <c r="AJ755" s="75"/>
      <c r="AK755" s="75"/>
      <c r="AL755" s="75"/>
      <c r="AM755" s="75"/>
      <c r="AN755" s="75"/>
      <c r="AO755" s="75"/>
      <c r="AP755" s="75"/>
      <c r="AQ755" s="75"/>
      <c r="AR755" s="75"/>
      <c r="AS755" s="75"/>
      <c r="AT755" s="75"/>
      <c r="AU755" s="75"/>
      <c r="AV755" s="75"/>
      <c r="AW755" s="75"/>
      <c r="AX755" s="75"/>
      <c r="AY755" s="75"/>
      <c r="AZ755" s="75"/>
      <c r="BA755" s="75"/>
      <c r="BB755" s="75"/>
      <c r="BC755" s="75"/>
      <c r="BD755" s="75"/>
      <c r="BE755" s="75"/>
      <c r="BF755" s="75"/>
      <c r="BG755" s="75"/>
      <c r="BH755" s="75"/>
      <c r="BI755" s="75"/>
      <c r="BJ755" s="75"/>
      <c r="BK755" s="75"/>
      <c r="BL755" s="75"/>
      <c r="BM755" s="75"/>
      <c r="BN755" s="75"/>
      <c r="BO755" s="75"/>
      <c r="BP755" s="75"/>
      <c r="BQ755" s="75"/>
      <c r="BR755" s="75"/>
      <c r="BS755" s="75"/>
      <c r="BT755" s="75"/>
      <c r="BU755" s="75"/>
      <c r="BV755" s="75"/>
      <c r="BW755" s="75"/>
      <c r="BX755" s="75"/>
      <c r="BY755" s="75"/>
      <c r="BZ755" s="75"/>
      <c r="CA755" s="75"/>
      <c r="CB755" s="75"/>
    </row>
    <row r="756" spans="1:80" ht="9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  <c r="AE756" s="75"/>
      <c r="AF756" s="75"/>
      <c r="AG756" s="75"/>
      <c r="AH756" s="75"/>
      <c r="AI756" s="75"/>
      <c r="AJ756" s="75"/>
      <c r="AK756" s="75"/>
      <c r="AL756" s="75"/>
      <c r="AM756" s="75"/>
      <c r="AN756" s="75"/>
      <c r="AO756" s="75"/>
      <c r="AP756" s="75"/>
      <c r="AQ756" s="75"/>
      <c r="AR756" s="75"/>
      <c r="AS756" s="75"/>
      <c r="AT756" s="75"/>
      <c r="AU756" s="75"/>
      <c r="AV756" s="75"/>
      <c r="AW756" s="75"/>
      <c r="AX756" s="75"/>
      <c r="AY756" s="75"/>
      <c r="AZ756" s="75"/>
      <c r="BA756" s="75"/>
      <c r="BB756" s="75"/>
      <c r="BC756" s="75"/>
      <c r="BD756" s="75"/>
      <c r="BE756" s="75"/>
      <c r="BF756" s="75"/>
      <c r="BG756" s="75"/>
      <c r="BH756" s="75"/>
      <c r="BI756" s="75"/>
      <c r="BJ756" s="75"/>
      <c r="BK756" s="75"/>
      <c r="BL756" s="75"/>
      <c r="BM756" s="75"/>
      <c r="BN756" s="75"/>
      <c r="BO756" s="75"/>
      <c r="BP756" s="75"/>
      <c r="BQ756" s="75"/>
      <c r="BR756" s="75"/>
      <c r="BS756" s="75"/>
      <c r="BT756" s="75"/>
      <c r="BU756" s="75"/>
      <c r="BV756" s="75"/>
      <c r="BW756" s="75"/>
      <c r="BX756" s="75"/>
      <c r="BY756" s="75"/>
      <c r="BZ756" s="75"/>
      <c r="CA756" s="75"/>
      <c r="CB756" s="75"/>
    </row>
    <row r="757" spans="1:80" ht="9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  <c r="AE757" s="75"/>
      <c r="AF757" s="75"/>
      <c r="AG757" s="75"/>
      <c r="AH757" s="75"/>
      <c r="AI757" s="75"/>
      <c r="AJ757" s="75"/>
      <c r="AK757" s="75"/>
      <c r="AL757" s="75"/>
      <c r="AM757" s="75"/>
      <c r="AN757" s="75"/>
      <c r="AO757" s="75"/>
      <c r="AP757" s="75"/>
      <c r="AQ757" s="75"/>
      <c r="AR757" s="75"/>
      <c r="AS757" s="75"/>
      <c r="AT757" s="75"/>
      <c r="AU757" s="75"/>
      <c r="AV757" s="75"/>
      <c r="AW757" s="75"/>
      <c r="AX757" s="75"/>
      <c r="AY757" s="75"/>
      <c r="AZ757" s="75"/>
      <c r="BA757" s="75"/>
      <c r="BB757" s="75"/>
      <c r="BC757" s="75"/>
      <c r="BD757" s="75"/>
      <c r="BE757" s="75"/>
      <c r="BF757" s="75"/>
      <c r="BG757" s="75"/>
      <c r="BH757" s="75"/>
      <c r="BI757" s="75"/>
      <c r="BJ757" s="75"/>
      <c r="BK757" s="75"/>
      <c r="BL757" s="75"/>
      <c r="BM757" s="75"/>
      <c r="BN757" s="75"/>
      <c r="BO757" s="75"/>
      <c r="BP757" s="75"/>
      <c r="BQ757" s="75"/>
      <c r="BR757" s="75"/>
      <c r="BS757" s="75"/>
      <c r="BT757" s="75"/>
      <c r="BU757" s="75"/>
      <c r="BV757" s="75"/>
      <c r="BW757" s="75"/>
      <c r="BX757" s="75"/>
      <c r="BY757" s="75"/>
      <c r="BZ757" s="75"/>
      <c r="CA757" s="75"/>
      <c r="CB757" s="75"/>
    </row>
    <row r="758" spans="1:80" ht="9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  <c r="AL758" s="75"/>
      <c r="AM758" s="75"/>
      <c r="AN758" s="75"/>
      <c r="AO758" s="75"/>
      <c r="AP758" s="75"/>
      <c r="AQ758" s="75"/>
      <c r="AR758" s="75"/>
      <c r="AS758" s="75"/>
      <c r="AT758" s="75"/>
      <c r="AU758" s="75"/>
      <c r="AV758" s="75"/>
      <c r="AW758" s="75"/>
      <c r="AX758" s="75"/>
      <c r="AY758" s="75"/>
      <c r="AZ758" s="75"/>
      <c r="BA758" s="75"/>
      <c r="BB758" s="75"/>
      <c r="BC758" s="75"/>
      <c r="BD758" s="75"/>
      <c r="BE758" s="75"/>
      <c r="BF758" s="75"/>
      <c r="BG758" s="75"/>
      <c r="BH758" s="75"/>
      <c r="BI758" s="75"/>
      <c r="BJ758" s="75"/>
      <c r="BK758" s="75"/>
      <c r="BL758" s="75"/>
      <c r="BM758" s="75"/>
      <c r="BN758" s="75"/>
      <c r="BO758" s="75"/>
      <c r="BP758" s="75"/>
      <c r="BQ758" s="75"/>
      <c r="BR758" s="75"/>
      <c r="BS758" s="75"/>
      <c r="BT758" s="75"/>
      <c r="BU758" s="75"/>
      <c r="BV758" s="75"/>
      <c r="BW758" s="75"/>
      <c r="BX758" s="75"/>
      <c r="BY758" s="75"/>
      <c r="BZ758" s="75"/>
      <c r="CA758" s="75"/>
      <c r="CB758" s="75"/>
    </row>
    <row r="759" spans="1:80" ht="9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  <c r="AE759" s="75"/>
      <c r="AF759" s="75"/>
      <c r="AG759" s="75"/>
      <c r="AH759" s="75"/>
      <c r="AI759" s="75"/>
      <c r="AJ759" s="75"/>
      <c r="AK759" s="75"/>
      <c r="AL759" s="75"/>
      <c r="AM759" s="75"/>
      <c r="AN759" s="75"/>
      <c r="AO759" s="75"/>
      <c r="AP759" s="75"/>
      <c r="AQ759" s="75"/>
      <c r="AR759" s="75"/>
      <c r="AS759" s="75"/>
      <c r="AT759" s="75"/>
      <c r="AU759" s="75"/>
      <c r="AV759" s="75"/>
      <c r="AW759" s="75"/>
      <c r="AX759" s="75"/>
      <c r="AY759" s="75"/>
      <c r="AZ759" s="75"/>
      <c r="BA759" s="75"/>
      <c r="BB759" s="75"/>
      <c r="BC759" s="75"/>
      <c r="BD759" s="75"/>
      <c r="BE759" s="75"/>
      <c r="BF759" s="75"/>
      <c r="BG759" s="75"/>
      <c r="BH759" s="75"/>
      <c r="BI759" s="75"/>
      <c r="BJ759" s="75"/>
      <c r="BK759" s="75"/>
      <c r="BL759" s="75"/>
      <c r="BM759" s="75"/>
      <c r="BN759" s="75"/>
      <c r="BO759" s="75"/>
      <c r="BP759" s="75"/>
      <c r="BQ759" s="75"/>
      <c r="BR759" s="75"/>
      <c r="BS759" s="75"/>
      <c r="BT759" s="75"/>
      <c r="BU759" s="75"/>
      <c r="BV759" s="75"/>
      <c r="BW759" s="75"/>
      <c r="BX759" s="75"/>
      <c r="BY759" s="75"/>
      <c r="BZ759" s="75"/>
      <c r="CA759" s="75"/>
      <c r="CB759" s="75"/>
    </row>
    <row r="760" spans="1:80" ht="9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5"/>
      <c r="AJ760" s="75"/>
      <c r="AK760" s="75"/>
      <c r="AL760" s="75"/>
      <c r="AM760" s="75"/>
      <c r="AN760" s="75"/>
      <c r="AO760" s="75"/>
      <c r="AP760" s="75"/>
      <c r="AQ760" s="75"/>
      <c r="AR760" s="75"/>
      <c r="AS760" s="75"/>
      <c r="AT760" s="75"/>
      <c r="AU760" s="75"/>
      <c r="AV760" s="75"/>
      <c r="AW760" s="75"/>
      <c r="AX760" s="75"/>
      <c r="AY760" s="75"/>
      <c r="AZ760" s="75"/>
      <c r="BA760" s="75"/>
      <c r="BB760" s="75"/>
      <c r="BC760" s="75"/>
      <c r="BD760" s="75"/>
      <c r="BE760" s="75"/>
      <c r="BF760" s="75"/>
      <c r="BG760" s="75"/>
      <c r="BH760" s="75"/>
      <c r="BI760" s="75"/>
      <c r="BJ760" s="75"/>
      <c r="BK760" s="75"/>
      <c r="BL760" s="75"/>
      <c r="BM760" s="75"/>
      <c r="BN760" s="75"/>
      <c r="BO760" s="75"/>
      <c r="BP760" s="75"/>
      <c r="BQ760" s="75"/>
      <c r="BR760" s="75"/>
      <c r="BS760" s="75"/>
      <c r="BT760" s="75"/>
      <c r="BU760" s="75"/>
      <c r="BV760" s="75"/>
      <c r="BW760" s="75"/>
      <c r="BX760" s="75"/>
      <c r="BY760" s="75"/>
      <c r="BZ760" s="75"/>
      <c r="CA760" s="75"/>
      <c r="CB760" s="75"/>
    </row>
    <row r="761" spans="1:80" ht="9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  <c r="AE761" s="75"/>
      <c r="AF761" s="75"/>
      <c r="AG761" s="75"/>
      <c r="AH761" s="75"/>
      <c r="AI761" s="75"/>
      <c r="AJ761" s="75"/>
      <c r="AK761" s="75"/>
      <c r="AL761" s="75"/>
      <c r="AM761" s="75"/>
      <c r="AN761" s="75"/>
      <c r="AO761" s="75"/>
      <c r="AP761" s="75"/>
      <c r="AQ761" s="75"/>
      <c r="AR761" s="75"/>
      <c r="AS761" s="75"/>
      <c r="AT761" s="75"/>
      <c r="AU761" s="75"/>
      <c r="AV761" s="75"/>
      <c r="AW761" s="75"/>
      <c r="AX761" s="75"/>
      <c r="AY761" s="75"/>
      <c r="AZ761" s="75"/>
      <c r="BA761" s="75"/>
      <c r="BB761" s="75"/>
      <c r="BC761" s="75"/>
      <c r="BD761" s="75"/>
      <c r="BE761" s="75"/>
      <c r="BF761" s="75"/>
      <c r="BG761" s="75"/>
      <c r="BH761" s="75"/>
      <c r="BI761" s="75"/>
      <c r="BJ761" s="75"/>
      <c r="BK761" s="75"/>
      <c r="BL761" s="75"/>
      <c r="BM761" s="75"/>
      <c r="BN761" s="75"/>
      <c r="BO761" s="75"/>
      <c r="BP761" s="75"/>
      <c r="BQ761" s="75"/>
      <c r="BR761" s="75"/>
      <c r="BS761" s="75"/>
      <c r="BT761" s="75"/>
      <c r="BU761" s="75"/>
      <c r="BV761" s="75"/>
      <c r="BW761" s="75"/>
      <c r="BX761" s="75"/>
      <c r="BY761" s="75"/>
      <c r="BZ761" s="75"/>
      <c r="CA761" s="75"/>
      <c r="CB761" s="75"/>
    </row>
    <row r="762" spans="1:80" ht="9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  <c r="AL762" s="75"/>
      <c r="AM762" s="75"/>
      <c r="AN762" s="75"/>
      <c r="AO762" s="75"/>
      <c r="AP762" s="75"/>
      <c r="AQ762" s="75"/>
      <c r="AR762" s="75"/>
      <c r="AS762" s="75"/>
      <c r="AT762" s="75"/>
      <c r="AU762" s="75"/>
      <c r="AV762" s="75"/>
      <c r="AW762" s="75"/>
      <c r="AX762" s="75"/>
      <c r="AY762" s="75"/>
      <c r="AZ762" s="75"/>
      <c r="BA762" s="75"/>
      <c r="BB762" s="75"/>
      <c r="BC762" s="75"/>
      <c r="BD762" s="75"/>
      <c r="BE762" s="75"/>
      <c r="BF762" s="75"/>
      <c r="BG762" s="75"/>
      <c r="BH762" s="75"/>
      <c r="BI762" s="75"/>
      <c r="BJ762" s="75"/>
      <c r="BK762" s="75"/>
      <c r="BL762" s="75"/>
      <c r="BM762" s="75"/>
      <c r="BN762" s="75"/>
      <c r="BO762" s="75"/>
      <c r="BP762" s="75"/>
      <c r="BQ762" s="75"/>
      <c r="BR762" s="75"/>
      <c r="BS762" s="75"/>
      <c r="BT762" s="75"/>
      <c r="BU762" s="75"/>
      <c r="BV762" s="75"/>
      <c r="BW762" s="75"/>
      <c r="BX762" s="75"/>
      <c r="BY762" s="75"/>
      <c r="BZ762" s="75"/>
      <c r="CA762" s="75"/>
      <c r="CB762" s="75"/>
    </row>
    <row r="763" spans="1:80" ht="9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  <c r="AE763" s="75"/>
      <c r="AF763" s="75"/>
      <c r="AG763" s="75"/>
      <c r="AH763" s="75"/>
      <c r="AI763" s="75"/>
      <c r="AJ763" s="75"/>
      <c r="AK763" s="75"/>
      <c r="AL763" s="75"/>
      <c r="AM763" s="75"/>
      <c r="AN763" s="75"/>
      <c r="AO763" s="75"/>
      <c r="AP763" s="75"/>
      <c r="AQ763" s="75"/>
      <c r="AR763" s="75"/>
      <c r="AS763" s="75"/>
      <c r="AT763" s="75"/>
      <c r="AU763" s="75"/>
      <c r="AV763" s="75"/>
      <c r="AW763" s="75"/>
      <c r="AX763" s="75"/>
      <c r="AY763" s="75"/>
      <c r="AZ763" s="75"/>
      <c r="BA763" s="75"/>
      <c r="BB763" s="75"/>
      <c r="BC763" s="75"/>
      <c r="BD763" s="75"/>
      <c r="BE763" s="75"/>
      <c r="BF763" s="75"/>
      <c r="BG763" s="75"/>
      <c r="BH763" s="75"/>
      <c r="BI763" s="75"/>
      <c r="BJ763" s="75"/>
      <c r="BK763" s="75"/>
      <c r="BL763" s="75"/>
      <c r="BM763" s="75"/>
      <c r="BN763" s="75"/>
      <c r="BO763" s="75"/>
      <c r="BP763" s="75"/>
      <c r="BQ763" s="75"/>
      <c r="BR763" s="75"/>
      <c r="BS763" s="75"/>
      <c r="BT763" s="75"/>
      <c r="BU763" s="75"/>
      <c r="BV763" s="75"/>
      <c r="BW763" s="75"/>
      <c r="BX763" s="75"/>
      <c r="BY763" s="75"/>
      <c r="BZ763" s="75"/>
      <c r="CA763" s="75"/>
      <c r="CB763" s="75"/>
    </row>
    <row r="764" spans="1:80" ht="9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  <c r="AE764" s="75"/>
      <c r="AF764" s="75"/>
      <c r="AG764" s="75"/>
      <c r="AH764" s="75"/>
      <c r="AI764" s="75"/>
      <c r="AJ764" s="75"/>
      <c r="AK764" s="75"/>
      <c r="AL764" s="75"/>
      <c r="AM764" s="75"/>
      <c r="AN764" s="75"/>
      <c r="AO764" s="75"/>
      <c r="AP764" s="75"/>
      <c r="AQ764" s="75"/>
      <c r="AR764" s="75"/>
      <c r="AS764" s="75"/>
      <c r="AT764" s="75"/>
      <c r="AU764" s="75"/>
      <c r="AV764" s="75"/>
      <c r="AW764" s="75"/>
      <c r="AX764" s="75"/>
      <c r="AY764" s="75"/>
      <c r="AZ764" s="75"/>
      <c r="BA764" s="75"/>
      <c r="BB764" s="75"/>
      <c r="BC764" s="75"/>
      <c r="BD764" s="75"/>
      <c r="BE764" s="75"/>
      <c r="BF764" s="75"/>
      <c r="BG764" s="75"/>
      <c r="BH764" s="75"/>
      <c r="BI764" s="75"/>
      <c r="BJ764" s="75"/>
      <c r="BK764" s="75"/>
      <c r="BL764" s="75"/>
      <c r="BM764" s="75"/>
      <c r="BN764" s="75"/>
      <c r="BO764" s="75"/>
      <c r="BP764" s="75"/>
      <c r="BQ764" s="75"/>
      <c r="BR764" s="75"/>
      <c r="BS764" s="75"/>
      <c r="BT764" s="75"/>
      <c r="BU764" s="75"/>
      <c r="BV764" s="75"/>
      <c r="BW764" s="75"/>
      <c r="BX764" s="75"/>
      <c r="BY764" s="75"/>
      <c r="BZ764" s="75"/>
      <c r="CA764" s="75"/>
      <c r="CB764" s="75"/>
    </row>
    <row r="765" spans="1:80" ht="9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  <c r="AE765" s="75"/>
      <c r="AF765" s="75"/>
      <c r="AG765" s="75"/>
      <c r="AH765" s="75"/>
      <c r="AI765" s="75"/>
      <c r="AJ765" s="75"/>
      <c r="AK765" s="75"/>
      <c r="AL765" s="75"/>
      <c r="AM765" s="75"/>
      <c r="AN765" s="75"/>
      <c r="AO765" s="75"/>
      <c r="AP765" s="75"/>
      <c r="AQ765" s="75"/>
      <c r="AR765" s="75"/>
      <c r="AS765" s="75"/>
      <c r="AT765" s="75"/>
      <c r="AU765" s="75"/>
      <c r="AV765" s="75"/>
      <c r="AW765" s="75"/>
      <c r="AX765" s="75"/>
      <c r="AY765" s="75"/>
      <c r="AZ765" s="75"/>
      <c r="BA765" s="75"/>
      <c r="BB765" s="75"/>
      <c r="BC765" s="75"/>
      <c r="BD765" s="75"/>
      <c r="BE765" s="75"/>
      <c r="BF765" s="75"/>
      <c r="BG765" s="75"/>
      <c r="BH765" s="75"/>
      <c r="BI765" s="75"/>
      <c r="BJ765" s="75"/>
      <c r="BK765" s="75"/>
      <c r="BL765" s="75"/>
      <c r="BM765" s="75"/>
      <c r="BN765" s="75"/>
      <c r="BO765" s="75"/>
      <c r="BP765" s="75"/>
      <c r="BQ765" s="75"/>
      <c r="BR765" s="75"/>
      <c r="BS765" s="75"/>
      <c r="BT765" s="75"/>
      <c r="BU765" s="75"/>
      <c r="BV765" s="75"/>
      <c r="BW765" s="75"/>
      <c r="BX765" s="75"/>
      <c r="BY765" s="75"/>
      <c r="BZ765" s="75"/>
      <c r="CA765" s="75"/>
      <c r="CB765" s="75"/>
    </row>
    <row r="766" spans="1:80" ht="9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  <c r="AE766" s="75"/>
      <c r="AF766" s="75"/>
      <c r="AG766" s="75"/>
      <c r="AH766" s="75"/>
      <c r="AI766" s="75"/>
      <c r="AJ766" s="75"/>
      <c r="AK766" s="75"/>
      <c r="AL766" s="75"/>
      <c r="AM766" s="75"/>
      <c r="AN766" s="75"/>
      <c r="AO766" s="75"/>
      <c r="AP766" s="75"/>
      <c r="AQ766" s="75"/>
      <c r="AR766" s="75"/>
      <c r="AS766" s="75"/>
      <c r="AT766" s="75"/>
      <c r="AU766" s="75"/>
      <c r="AV766" s="75"/>
      <c r="AW766" s="75"/>
      <c r="AX766" s="75"/>
      <c r="AY766" s="75"/>
      <c r="AZ766" s="75"/>
      <c r="BA766" s="75"/>
      <c r="BB766" s="75"/>
      <c r="BC766" s="75"/>
      <c r="BD766" s="75"/>
      <c r="BE766" s="75"/>
      <c r="BF766" s="75"/>
      <c r="BG766" s="75"/>
      <c r="BH766" s="75"/>
      <c r="BI766" s="75"/>
      <c r="BJ766" s="75"/>
      <c r="BK766" s="75"/>
      <c r="BL766" s="75"/>
      <c r="BM766" s="75"/>
      <c r="BN766" s="75"/>
      <c r="BO766" s="75"/>
      <c r="BP766" s="75"/>
      <c r="BQ766" s="75"/>
      <c r="BR766" s="75"/>
      <c r="BS766" s="75"/>
      <c r="BT766" s="75"/>
      <c r="BU766" s="75"/>
      <c r="BV766" s="75"/>
      <c r="BW766" s="75"/>
      <c r="BX766" s="75"/>
      <c r="BY766" s="75"/>
      <c r="BZ766" s="75"/>
      <c r="CA766" s="75"/>
      <c r="CB766" s="75"/>
    </row>
    <row r="767" spans="1:80" ht="9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  <c r="AE767" s="75"/>
      <c r="AF767" s="75"/>
      <c r="AG767" s="75"/>
      <c r="AH767" s="75"/>
      <c r="AI767" s="75"/>
      <c r="AJ767" s="75"/>
      <c r="AK767" s="75"/>
      <c r="AL767" s="75"/>
      <c r="AM767" s="75"/>
      <c r="AN767" s="75"/>
      <c r="AO767" s="75"/>
      <c r="AP767" s="75"/>
      <c r="AQ767" s="75"/>
      <c r="AR767" s="75"/>
      <c r="AS767" s="75"/>
      <c r="AT767" s="75"/>
      <c r="AU767" s="75"/>
      <c r="AV767" s="75"/>
      <c r="AW767" s="75"/>
      <c r="AX767" s="75"/>
      <c r="AY767" s="75"/>
      <c r="AZ767" s="75"/>
      <c r="BA767" s="75"/>
      <c r="BB767" s="75"/>
      <c r="BC767" s="75"/>
      <c r="BD767" s="75"/>
      <c r="BE767" s="75"/>
      <c r="BF767" s="75"/>
      <c r="BG767" s="75"/>
      <c r="BH767" s="75"/>
      <c r="BI767" s="75"/>
      <c r="BJ767" s="75"/>
      <c r="BK767" s="75"/>
      <c r="BL767" s="75"/>
      <c r="BM767" s="75"/>
      <c r="BN767" s="75"/>
      <c r="BO767" s="75"/>
      <c r="BP767" s="75"/>
      <c r="BQ767" s="75"/>
      <c r="BR767" s="75"/>
      <c r="BS767" s="75"/>
      <c r="BT767" s="75"/>
      <c r="BU767" s="75"/>
      <c r="BV767" s="75"/>
      <c r="BW767" s="75"/>
      <c r="BX767" s="75"/>
      <c r="BY767" s="75"/>
      <c r="BZ767" s="75"/>
      <c r="CA767" s="75"/>
      <c r="CB767" s="75"/>
    </row>
    <row r="768" spans="1:80" ht="9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  <c r="AE768" s="75"/>
      <c r="AF768" s="75"/>
      <c r="AG768" s="75"/>
      <c r="AH768" s="75"/>
      <c r="AI768" s="75"/>
      <c r="AJ768" s="75"/>
      <c r="AK768" s="75"/>
      <c r="AL768" s="75"/>
      <c r="AM768" s="75"/>
      <c r="AN768" s="75"/>
      <c r="AO768" s="75"/>
      <c r="AP768" s="75"/>
      <c r="AQ768" s="75"/>
      <c r="AR768" s="75"/>
      <c r="AS768" s="75"/>
      <c r="AT768" s="75"/>
      <c r="AU768" s="75"/>
      <c r="AV768" s="75"/>
      <c r="AW768" s="75"/>
      <c r="AX768" s="75"/>
      <c r="AY768" s="75"/>
      <c r="AZ768" s="75"/>
      <c r="BA768" s="75"/>
      <c r="BB768" s="75"/>
      <c r="BC768" s="75"/>
      <c r="BD768" s="75"/>
      <c r="BE768" s="75"/>
      <c r="BF768" s="75"/>
      <c r="BG768" s="75"/>
      <c r="BH768" s="75"/>
      <c r="BI768" s="75"/>
      <c r="BJ768" s="75"/>
      <c r="BK768" s="75"/>
      <c r="BL768" s="75"/>
      <c r="BM768" s="75"/>
      <c r="BN768" s="75"/>
      <c r="BO768" s="75"/>
      <c r="BP768" s="75"/>
      <c r="BQ768" s="75"/>
      <c r="BR768" s="75"/>
      <c r="BS768" s="75"/>
      <c r="BT768" s="75"/>
      <c r="BU768" s="75"/>
      <c r="BV768" s="75"/>
      <c r="BW768" s="75"/>
      <c r="BX768" s="75"/>
      <c r="BY768" s="75"/>
      <c r="BZ768" s="75"/>
      <c r="CA768" s="75"/>
      <c r="CB768" s="75"/>
    </row>
    <row r="769" spans="1:80" ht="9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75"/>
      <c r="AQ769" s="75"/>
      <c r="AR769" s="75"/>
      <c r="AS769" s="75"/>
      <c r="AT769" s="75"/>
      <c r="AU769" s="75"/>
      <c r="AV769" s="75"/>
      <c r="AW769" s="75"/>
      <c r="AX769" s="75"/>
      <c r="AY769" s="75"/>
      <c r="AZ769" s="75"/>
      <c r="BA769" s="75"/>
      <c r="BB769" s="75"/>
      <c r="BC769" s="75"/>
      <c r="BD769" s="75"/>
      <c r="BE769" s="75"/>
      <c r="BF769" s="75"/>
      <c r="BG769" s="75"/>
      <c r="BH769" s="75"/>
      <c r="BI769" s="75"/>
      <c r="BJ769" s="75"/>
      <c r="BK769" s="75"/>
      <c r="BL769" s="75"/>
      <c r="BM769" s="75"/>
      <c r="BN769" s="75"/>
      <c r="BO769" s="75"/>
      <c r="BP769" s="75"/>
      <c r="BQ769" s="75"/>
      <c r="BR769" s="75"/>
      <c r="BS769" s="75"/>
      <c r="BT769" s="75"/>
      <c r="BU769" s="75"/>
      <c r="BV769" s="75"/>
      <c r="BW769" s="75"/>
      <c r="BX769" s="75"/>
      <c r="BY769" s="75"/>
      <c r="BZ769" s="75"/>
      <c r="CA769" s="75"/>
      <c r="CB769" s="75"/>
    </row>
    <row r="770" spans="1:80" ht="9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  <c r="AL770" s="75"/>
      <c r="AM770" s="75"/>
      <c r="AN770" s="75"/>
      <c r="AO770" s="75"/>
      <c r="AP770" s="75"/>
      <c r="AQ770" s="75"/>
      <c r="AR770" s="75"/>
      <c r="AS770" s="75"/>
      <c r="AT770" s="75"/>
      <c r="AU770" s="75"/>
      <c r="AV770" s="75"/>
      <c r="AW770" s="75"/>
      <c r="AX770" s="75"/>
      <c r="AY770" s="75"/>
      <c r="AZ770" s="75"/>
      <c r="BA770" s="75"/>
      <c r="BB770" s="75"/>
      <c r="BC770" s="75"/>
      <c r="BD770" s="75"/>
      <c r="BE770" s="75"/>
      <c r="BF770" s="75"/>
      <c r="BG770" s="75"/>
      <c r="BH770" s="75"/>
      <c r="BI770" s="75"/>
      <c r="BJ770" s="75"/>
      <c r="BK770" s="75"/>
      <c r="BL770" s="75"/>
      <c r="BM770" s="75"/>
      <c r="BN770" s="75"/>
      <c r="BO770" s="75"/>
      <c r="BP770" s="75"/>
      <c r="BQ770" s="75"/>
      <c r="BR770" s="75"/>
      <c r="BS770" s="75"/>
      <c r="BT770" s="75"/>
      <c r="BU770" s="75"/>
      <c r="BV770" s="75"/>
      <c r="BW770" s="75"/>
      <c r="BX770" s="75"/>
      <c r="BY770" s="75"/>
      <c r="BZ770" s="75"/>
      <c r="CA770" s="75"/>
      <c r="CB770" s="75"/>
    </row>
    <row r="771" spans="1:80" ht="9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  <c r="AH771" s="75"/>
      <c r="AI771" s="75"/>
      <c r="AJ771" s="75"/>
      <c r="AK771" s="75"/>
      <c r="AL771" s="75"/>
      <c r="AM771" s="75"/>
      <c r="AN771" s="75"/>
      <c r="AO771" s="75"/>
      <c r="AP771" s="75"/>
      <c r="AQ771" s="75"/>
      <c r="AR771" s="75"/>
      <c r="AS771" s="75"/>
      <c r="AT771" s="75"/>
      <c r="AU771" s="75"/>
      <c r="AV771" s="75"/>
      <c r="AW771" s="75"/>
      <c r="AX771" s="75"/>
      <c r="AY771" s="75"/>
      <c r="AZ771" s="75"/>
      <c r="BA771" s="75"/>
      <c r="BB771" s="75"/>
      <c r="BC771" s="75"/>
      <c r="BD771" s="75"/>
      <c r="BE771" s="75"/>
      <c r="BF771" s="75"/>
      <c r="BG771" s="75"/>
      <c r="BH771" s="75"/>
      <c r="BI771" s="75"/>
      <c r="BJ771" s="75"/>
      <c r="BK771" s="75"/>
      <c r="BL771" s="75"/>
      <c r="BM771" s="75"/>
      <c r="BN771" s="75"/>
      <c r="BO771" s="75"/>
      <c r="BP771" s="75"/>
      <c r="BQ771" s="75"/>
      <c r="BR771" s="75"/>
      <c r="BS771" s="75"/>
      <c r="BT771" s="75"/>
      <c r="BU771" s="75"/>
      <c r="BV771" s="75"/>
      <c r="BW771" s="75"/>
      <c r="BX771" s="75"/>
      <c r="BY771" s="75"/>
      <c r="BZ771" s="75"/>
      <c r="CA771" s="75"/>
      <c r="CB771" s="75"/>
    </row>
    <row r="772" spans="1:80" ht="9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5"/>
      <c r="AJ772" s="75"/>
      <c r="AK772" s="75"/>
      <c r="AL772" s="75"/>
      <c r="AM772" s="75"/>
      <c r="AN772" s="75"/>
      <c r="AO772" s="75"/>
      <c r="AP772" s="75"/>
      <c r="AQ772" s="75"/>
      <c r="AR772" s="75"/>
      <c r="AS772" s="75"/>
      <c r="AT772" s="75"/>
      <c r="AU772" s="75"/>
      <c r="AV772" s="75"/>
      <c r="AW772" s="75"/>
      <c r="AX772" s="75"/>
      <c r="AY772" s="75"/>
      <c r="AZ772" s="75"/>
      <c r="BA772" s="75"/>
      <c r="BB772" s="75"/>
      <c r="BC772" s="75"/>
      <c r="BD772" s="75"/>
      <c r="BE772" s="75"/>
      <c r="BF772" s="75"/>
      <c r="BG772" s="75"/>
      <c r="BH772" s="75"/>
      <c r="BI772" s="75"/>
      <c r="BJ772" s="75"/>
      <c r="BK772" s="75"/>
      <c r="BL772" s="75"/>
      <c r="BM772" s="75"/>
      <c r="BN772" s="75"/>
      <c r="BO772" s="75"/>
      <c r="BP772" s="75"/>
      <c r="BQ772" s="75"/>
      <c r="BR772" s="75"/>
      <c r="BS772" s="75"/>
      <c r="BT772" s="75"/>
      <c r="BU772" s="75"/>
      <c r="BV772" s="75"/>
      <c r="BW772" s="75"/>
      <c r="BX772" s="75"/>
      <c r="BY772" s="75"/>
      <c r="BZ772" s="75"/>
      <c r="CA772" s="75"/>
      <c r="CB772" s="75"/>
    </row>
    <row r="773" spans="1:80" ht="9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  <c r="AL773" s="75"/>
      <c r="AM773" s="75"/>
      <c r="AN773" s="75"/>
      <c r="AO773" s="75"/>
      <c r="AP773" s="75"/>
      <c r="AQ773" s="75"/>
      <c r="AR773" s="75"/>
      <c r="AS773" s="75"/>
      <c r="AT773" s="75"/>
      <c r="AU773" s="75"/>
      <c r="AV773" s="75"/>
      <c r="AW773" s="75"/>
      <c r="AX773" s="75"/>
      <c r="AY773" s="75"/>
      <c r="AZ773" s="75"/>
      <c r="BA773" s="75"/>
      <c r="BB773" s="75"/>
      <c r="BC773" s="75"/>
      <c r="BD773" s="75"/>
      <c r="BE773" s="75"/>
      <c r="BF773" s="75"/>
      <c r="BG773" s="75"/>
      <c r="BH773" s="75"/>
      <c r="BI773" s="75"/>
      <c r="BJ773" s="75"/>
      <c r="BK773" s="75"/>
      <c r="BL773" s="75"/>
      <c r="BM773" s="75"/>
      <c r="BN773" s="75"/>
      <c r="BO773" s="75"/>
      <c r="BP773" s="75"/>
      <c r="BQ773" s="75"/>
      <c r="BR773" s="75"/>
      <c r="BS773" s="75"/>
      <c r="BT773" s="75"/>
      <c r="BU773" s="75"/>
      <c r="BV773" s="75"/>
      <c r="BW773" s="75"/>
      <c r="BX773" s="75"/>
      <c r="BY773" s="75"/>
      <c r="BZ773" s="75"/>
      <c r="CA773" s="75"/>
      <c r="CB773" s="75"/>
    </row>
    <row r="774" spans="1:80" ht="9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  <c r="AE774" s="75"/>
      <c r="AF774" s="75"/>
      <c r="AG774" s="75"/>
      <c r="AH774" s="75"/>
      <c r="AI774" s="75"/>
      <c r="AJ774" s="75"/>
      <c r="AK774" s="75"/>
      <c r="AL774" s="75"/>
      <c r="AM774" s="75"/>
      <c r="AN774" s="75"/>
      <c r="AO774" s="75"/>
      <c r="AP774" s="75"/>
      <c r="AQ774" s="75"/>
      <c r="AR774" s="75"/>
      <c r="AS774" s="75"/>
      <c r="AT774" s="75"/>
      <c r="AU774" s="75"/>
      <c r="AV774" s="75"/>
      <c r="AW774" s="75"/>
      <c r="AX774" s="75"/>
      <c r="AY774" s="75"/>
      <c r="AZ774" s="75"/>
      <c r="BA774" s="75"/>
      <c r="BB774" s="75"/>
      <c r="BC774" s="75"/>
      <c r="BD774" s="75"/>
      <c r="BE774" s="75"/>
      <c r="BF774" s="75"/>
      <c r="BG774" s="75"/>
      <c r="BH774" s="75"/>
      <c r="BI774" s="75"/>
      <c r="BJ774" s="75"/>
      <c r="BK774" s="75"/>
      <c r="BL774" s="75"/>
      <c r="BM774" s="75"/>
      <c r="BN774" s="75"/>
      <c r="BO774" s="75"/>
      <c r="BP774" s="75"/>
      <c r="BQ774" s="75"/>
      <c r="BR774" s="75"/>
      <c r="BS774" s="75"/>
      <c r="BT774" s="75"/>
      <c r="BU774" s="75"/>
      <c r="BV774" s="75"/>
      <c r="BW774" s="75"/>
      <c r="BX774" s="75"/>
      <c r="BY774" s="75"/>
      <c r="BZ774" s="75"/>
      <c r="CA774" s="75"/>
      <c r="CB774" s="75"/>
    </row>
    <row r="775" spans="1:80" ht="9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  <c r="AG775" s="75"/>
      <c r="AH775" s="75"/>
      <c r="AI775" s="75"/>
      <c r="AJ775" s="75"/>
      <c r="AK775" s="75"/>
      <c r="AL775" s="75"/>
      <c r="AM775" s="75"/>
      <c r="AN775" s="75"/>
      <c r="AO775" s="75"/>
      <c r="AP775" s="75"/>
      <c r="AQ775" s="75"/>
      <c r="AR775" s="75"/>
      <c r="AS775" s="75"/>
      <c r="AT775" s="75"/>
      <c r="AU775" s="75"/>
      <c r="AV775" s="75"/>
      <c r="AW775" s="75"/>
      <c r="AX775" s="75"/>
      <c r="AY775" s="75"/>
      <c r="AZ775" s="75"/>
      <c r="BA775" s="75"/>
      <c r="BB775" s="75"/>
      <c r="BC775" s="75"/>
      <c r="BD775" s="75"/>
      <c r="BE775" s="75"/>
      <c r="BF775" s="75"/>
      <c r="BG775" s="75"/>
      <c r="BH775" s="75"/>
      <c r="BI775" s="75"/>
      <c r="BJ775" s="75"/>
      <c r="BK775" s="75"/>
      <c r="BL775" s="75"/>
      <c r="BM775" s="75"/>
      <c r="BN775" s="75"/>
      <c r="BO775" s="75"/>
      <c r="BP775" s="75"/>
      <c r="BQ775" s="75"/>
      <c r="BR775" s="75"/>
      <c r="BS775" s="75"/>
      <c r="BT775" s="75"/>
      <c r="BU775" s="75"/>
      <c r="BV775" s="75"/>
      <c r="BW775" s="75"/>
      <c r="BX775" s="75"/>
      <c r="BY775" s="75"/>
      <c r="BZ775" s="75"/>
      <c r="CA775" s="75"/>
      <c r="CB775" s="75"/>
    </row>
    <row r="776" spans="1:80" ht="9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  <c r="AE776" s="75"/>
      <c r="AF776" s="75"/>
      <c r="AG776" s="75"/>
      <c r="AH776" s="75"/>
      <c r="AI776" s="75"/>
      <c r="AJ776" s="75"/>
      <c r="AK776" s="75"/>
      <c r="AL776" s="75"/>
      <c r="AM776" s="75"/>
      <c r="AN776" s="75"/>
      <c r="AO776" s="75"/>
      <c r="AP776" s="75"/>
      <c r="AQ776" s="75"/>
      <c r="AR776" s="75"/>
      <c r="AS776" s="75"/>
      <c r="AT776" s="75"/>
      <c r="AU776" s="75"/>
      <c r="AV776" s="75"/>
      <c r="AW776" s="75"/>
      <c r="AX776" s="75"/>
      <c r="AY776" s="75"/>
      <c r="AZ776" s="75"/>
      <c r="BA776" s="75"/>
      <c r="BB776" s="75"/>
      <c r="BC776" s="75"/>
      <c r="BD776" s="75"/>
      <c r="BE776" s="75"/>
      <c r="BF776" s="75"/>
      <c r="BG776" s="75"/>
      <c r="BH776" s="75"/>
      <c r="BI776" s="75"/>
      <c r="BJ776" s="75"/>
      <c r="BK776" s="75"/>
      <c r="BL776" s="75"/>
      <c r="BM776" s="75"/>
      <c r="BN776" s="75"/>
      <c r="BO776" s="75"/>
      <c r="BP776" s="75"/>
      <c r="BQ776" s="75"/>
      <c r="BR776" s="75"/>
      <c r="BS776" s="75"/>
      <c r="BT776" s="75"/>
      <c r="BU776" s="75"/>
      <c r="BV776" s="75"/>
      <c r="BW776" s="75"/>
      <c r="BX776" s="75"/>
      <c r="BY776" s="75"/>
      <c r="BZ776" s="75"/>
      <c r="CA776" s="75"/>
      <c r="CB776" s="75"/>
    </row>
    <row r="777" spans="1:80" ht="9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  <c r="AE777" s="75"/>
      <c r="AF777" s="75"/>
      <c r="AG777" s="75"/>
      <c r="AH777" s="75"/>
      <c r="AI777" s="75"/>
      <c r="AJ777" s="75"/>
      <c r="AK777" s="75"/>
      <c r="AL777" s="75"/>
      <c r="AM777" s="75"/>
      <c r="AN777" s="75"/>
      <c r="AO777" s="75"/>
      <c r="AP777" s="75"/>
      <c r="AQ777" s="75"/>
      <c r="AR777" s="75"/>
      <c r="AS777" s="75"/>
      <c r="AT777" s="75"/>
      <c r="AU777" s="75"/>
      <c r="AV777" s="75"/>
      <c r="AW777" s="75"/>
      <c r="AX777" s="75"/>
      <c r="AY777" s="75"/>
      <c r="AZ777" s="75"/>
      <c r="BA777" s="75"/>
      <c r="BB777" s="75"/>
      <c r="BC777" s="75"/>
      <c r="BD777" s="75"/>
      <c r="BE777" s="75"/>
      <c r="BF777" s="75"/>
      <c r="BG777" s="75"/>
      <c r="BH777" s="75"/>
      <c r="BI777" s="75"/>
      <c r="BJ777" s="75"/>
      <c r="BK777" s="75"/>
      <c r="BL777" s="75"/>
      <c r="BM777" s="75"/>
      <c r="BN777" s="75"/>
      <c r="BO777" s="75"/>
      <c r="BP777" s="75"/>
      <c r="BQ777" s="75"/>
      <c r="BR777" s="75"/>
      <c r="BS777" s="75"/>
      <c r="BT777" s="75"/>
      <c r="BU777" s="75"/>
      <c r="BV777" s="75"/>
      <c r="BW777" s="75"/>
      <c r="BX777" s="75"/>
      <c r="BY777" s="75"/>
      <c r="BZ777" s="75"/>
      <c r="CA777" s="75"/>
      <c r="CB777" s="75"/>
    </row>
    <row r="778" spans="1:80" ht="9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  <c r="AE778" s="75"/>
      <c r="AF778" s="75"/>
      <c r="AG778" s="75"/>
      <c r="AH778" s="75"/>
      <c r="AI778" s="75"/>
      <c r="AJ778" s="75"/>
      <c r="AK778" s="75"/>
      <c r="AL778" s="75"/>
      <c r="AM778" s="75"/>
      <c r="AN778" s="75"/>
      <c r="AO778" s="75"/>
      <c r="AP778" s="75"/>
      <c r="AQ778" s="75"/>
      <c r="AR778" s="75"/>
      <c r="AS778" s="75"/>
      <c r="AT778" s="75"/>
      <c r="AU778" s="75"/>
      <c r="AV778" s="75"/>
      <c r="AW778" s="75"/>
      <c r="AX778" s="75"/>
      <c r="AY778" s="75"/>
      <c r="AZ778" s="75"/>
      <c r="BA778" s="75"/>
      <c r="BB778" s="75"/>
      <c r="BC778" s="75"/>
      <c r="BD778" s="75"/>
      <c r="BE778" s="75"/>
      <c r="BF778" s="75"/>
      <c r="BG778" s="75"/>
      <c r="BH778" s="75"/>
      <c r="BI778" s="75"/>
      <c r="BJ778" s="75"/>
      <c r="BK778" s="75"/>
      <c r="BL778" s="75"/>
      <c r="BM778" s="75"/>
      <c r="BN778" s="75"/>
      <c r="BO778" s="75"/>
      <c r="BP778" s="75"/>
      <c r="BQ778" s="75"/>
      <c r="BR778" s="75"/>
      <c r="BS778" s="75"/>
      <c r="BT778" s="75"/>
      <c r="BU778" s="75"/>
      <c r="BV778" s="75"/>
      <c r="BW778" s="75"/>
      <c r="BX778" s="75"/>
      <c r="BY778" s="75"/>
      <c r="BZ778" s="75"/>
      <c r="CA778" s="75"/>
      <c r="CB778" s="75"/>
    </row>
    <row r="779" spans="1:80" ht="9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  <c r="AE779" s="75"/>
      <c r="AF779" s="75"/>
      <c r="AG779" s="75"/>
      <c r="AH779" s="75"/>
      <c r="AI779" s="75"/>
      <c r="AJ779" s="75"/>
      <c r="AK779" s="75"/>
      <c r="AL779" s="75"/>
      <c r="AM779" s="75"/>
      <c r="AN779" s="75"/>
      <c r="AO779" s="75"/>
      <c r="AP779" s="75"/>
      <c r="AQ779" s="75"/>
      <c r="AR779" s="75"/>
      <c r="AS779" s="75"/>
      <c r="AT779" s="75"/>
      <c r="AU779" s="75"/>
      <c r="AV779" s="75"/>
      <c r="AW779" s="75"/>
      <c r="AX779" s="75"/>
      <c r="AY779" s="75"/>
      <c r="AZ779" s="75"/>
      <c r="BA779" s="75"/>
      <c r="BB779" s="75"/>
      <c r="BC779" s="75"/>
      <c r="BD779" s="75"/>
      <c r="BE779" s="75"/>
      <c r="BF779" s="75"/>
      <c r="BG779" s="75"/>
      <c r="BH779" s="75"/>
      <c r="BI779" s="75"/>
      <c r="BJ779" s="75"/>
      <c r="BK779" s="75"/>
      <c r="BL779" s="75"/>
      <c r="BM779" s="75"/>
      <c r="BN779" s="75"/>
      <c r="BO779" s="75"/>
      <c r="BP779" s="75"/>
      <c r="BQ779" s="75"/>
      <c r="BR779" s="75"/>
      <c r="BS779" s="75"/>
      <c r="BT779" s="75"/>
      <c r="BU779" s="75"/>
      <c r="BV779" s="75"/>
      <c r="BW779" s="75"/>
      <c r="BX779" s="75"/>
      <c r="BY779" s="75"/>
      <c r="BZ779" s="75"/>
      <c r="CA779" s="75"/>
      <c r="CB779" s="75"/>
    </row>
    <row r="780" spans="1:80" ht="9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  <c r="AE780" s="75"/>
      <c r="AF780" s="75"/>
      <c r="AG780" s="75"/>
      <c r="AH780" s="75"/>
      <c r="AI780" s="75"/>
      <c r="AJ780" s="75"/>
      <c r="AK780" s="75"/>
      <c r="AL780" s="75"/>
      <c r="AM780" s="75"/>
      <c r="AN780" s="75"/>
      <c r="AO780" s="75"/>
      <c r="AP780" s="75"/>
      <c r="AQ780" s="75"/>
      <c r="AR780" s="75"/>
      <c r="AS780" s="75"/>
      <c r="AT780" s="75"/>
      <c r="AU780" s="75"/>
      <c r="AV780" s="75"/>
      <c r="AW780" s="75"/>
      <c r="AX780" s="75"/>
      <c r="AY780" s="75"/>
      <c r="AZ780" s="75"/>
      <c r="BA780" s="75"/>
      <c r="BB780" s="75"/>
      <c r="BC780" s="75"/>
      <c r="BD780" s="75"/>
      <c r="BE780" s="75"/>
      <c r="BF780" s="75"/>
      <c r="BG780" s="75"/>
      <c r="BH780" s="75"/>
      <c r="BI780" s="75"/>
      <c r="BJ780" s="75"/>
      <c r="BK780" s="75"/>
      <c r="BL780" s="75"/>
      <c r="BM780" s="75"/>
      <c r="BN780" s="75"/>
      <c r="BO780" s="75"/>
      <c r="BP780" s="75"/>
      <c r="BQ780" s="75"/>
      <c r="BR780" s="75"/>
      <c r="BS780" s="75"/>
      <c r="BT780" s="75"/>
      <c r="BU780" s="75"/>
      <c r="BV780" s="75"/>
      <c r="BW780" s="75"/>
      <c r="BX780" s="75"/>
      <c r="BY780" s="75"/>
      <c r="BZ780" s="75"/>
      <c r="CA780" s="75"/>
      <c r="CB780" s="75"/>
    </row>
    <row r="781" spans="1:80" ht="9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  <c r="AG781" s="75"/>
      <c r="AH781" s="75"/>
      <c r="AI781" s="75"/>
      <c r="AJ781" s="75"/>
      <c r="AK781" s="75"/>
      <c r="AL781" s="75"/>
      <c r="AM781" s="75"/>
      <c r="AN781" s="75"/>
      <c r="AO781" s="75"/>
      <c r="AP781" s="75"/>
      <c r="AQ781" s="75"/>
      <c r="AR781" s="75"/>
      <c r="AS781" s="75"/>
      <c r="AT781" s="75"/>
      <c r="AU781" s="75"/>
      <c r="AV781" s="75"/>
      <c r="AW781" s="75"/>
      <c r="AX781" s="75"/>
      <c r="AY781" s="75"/>
      <c r="AZ781" s="75"/>
      <c r="BA781" s="75"/>
      <c r="BB781" s="75"/>
      <c r="BC781" s="75"/>
      <c r="BD781" s="75"/>
      <c r="BE781" s="75"/>
      <c r="BF781" s="75"/>
      <c r="BG781" s="75"/>
      <c r="BH781" s="75"/>
      <c r="BI781" s="75"/>
      <c r="BJ781" s="75"/>
      <c r="BK781" s="75"/>
      <c r="BL781" s="75"/>
      <c r="BM781" s="75"/>
      <c r="BN781" s="75"/>
      <c r="BO781" s="75"/>
      <c r="BP781" s="75"/>
      <c r="BQ781" s="75"/>
      <c r="BR781" s="75"/>
      <c r="BS781" s="75"/>
      <c r="BT781" s="75"/>
      <c r="BU781" s="75"/>
      <c r="BV781" s="75"/>
      <c r="BW781" s="75"/>
      <c r="BX781" s="75"/>
      <c r="BY781" s="75"/>
      <c r="BZ781" s="75"/>
      <c r="CA781" s="75"/>
      <c r="CB781" s="75"/>
    </row>
    <row r="782" spans="1:80" ht="9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  <c r="AE782" s="75"/>
      <c r="AF782" s="75"/>
      <c r="AG782" s="75"/>
      <c r="AH782" s="75"/>
      <c r="AI782" s="75"/>
      <c r="AJ782" s="75"/>
      <c r="AK782" s="75"/>
      <c r="AL782" s="75"/>
      <c r="AM782" s="75"/>
      <c r="AN782" s="75"/>
      <c r="AO782" s="75"/>
      <c r="AP782" s="75"/>
      <c r="AQ782" s="75"/>
      <c r="AR782" s="75"/>
      <c r="AS782" s="75"/>
      <c r="AT782" s="75"/>
      <c r="AU782" s="75"/>
      <c r="AV782" s="75"/>
      <c r="AW782" s="75"/>
      <c r="AX782" s="75"/>
      <c r="AY782" s="75"/>
      <c r="AZ782" s="75"/>
      <c r="BA782" s="75"/>
      <c r="BB782" s="75"/>
      <c r="BC782" s="75"/>
      <c r="BD782" s="75"/>
      <c r="BE782" s="75"/>
      <c r="BF782" s="75"/>
      <c r="BG782" s="75"/>
      <c r="BH782" s="75"/>
      <c r="BI782" s="75"/>
      <c r="BJ782" s="75"/>
      <c r="BK782" s="75"/>
      <c r="BL782" s="75"/>
      <c r="BM782" s="75"/>
      <c r="BN782" s="75"/>
      <c r="BO782" s="75"/>
      <c r="BP782" s="75"/>
      <c r="BQ782" s="75"/>
      <c r="BR782" s="75"/>
      <c r="BS782" s="75"/>
      <c r="BT782" s="75"/>
      <c r="BU782" s="75"/>
      <c r="BV782" s="75"/>
      <c r="BW782" s="75"/>
      <c r="BX782" s="75"/>
      <c r="BY782" s="75"/>
      <c r="BZ782" s="75"/>
      <c r="CA782" s="75"/>
      <c r="CB782" s="75"/>
    </row>
    <row r="783" spans="1:80" ht="9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5"/>
      <c r="AL783" s="75"/>
      <c r="AM783" s="75"/>
      <c r="AN783" s="75"/>
      <c r="AO783" s="75"/>
      <c r="AP783" s="75"/>
      <c r="AQ783" s="75"/>
      <c r="AR783" s="75"/>
      <c r="AS783" s="75"/>
      <c r="AT783" s="75"/>
      <c r="AU783" s="75"/>
      <c r="AV783" s="75"/>
      <c r="AW783" s="75"/>
      <c r="AX783" s="75"/>
      <c r="AY783" s="75"/>
      <c r="AZ783" s="75"/>
      <c r="BA783" s="75"/>
      <c r="BB783" s="75"/>
      <c r="BC783" s="75"/>
      <c r="BD783" s="75"/>
      <c r="BE783" s="75"/>
      <c r="BF783" s="75"/>
      <c r="BG783" s="75"/>
      <c r="BH783" s="75"/>
      <c r="BI783" s="75"/>
      <c r="BJ783" s="75"/>
      <c r="BK783" s="75"/>
      <c r="BL783" s="75"/>
      <c r="BM783" s="75"/>
      <c r="BN783" s="75"/>
      <c r="BO783" s="75"/>
      <c r="BP783" s="75"/>
      <c r="BQ783" s="75"/>
      <c r="BR783" s="75"/>
      <c r="BS783" s="75"/>
      <c r="BT783" s="75"/>
      <c r="BU783" s="75"/>
      <c r="BV783" s="75"/>
      <c r="BW783" s="75"/>
      <c r="BX783" s="75"/>
      <c r="BY783" s="75"/>
      <c r="BZ783" s="75"/>
      <c r="CA783" s="75"/>
      <c r="CB783" s="75"/>
    </row>
    <row r="784" spans="1:80" ht="9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5"/>
      <c r="AJ784" s="75"/>
      <c r="AK784" s="75"/>
      <c r="AL784" s="75"/>
      <c r="AM784" s="75"/>
      <c r="AN784" s="75"/>
      <c r="AO784" s="75"/>
      <c r="AP784" s="75"/>
      <c r="AQ784" s="75"/>
      <c r="AR784" s="75"/>
      <c r="AS784" s="75"/>
      <c r="AT784" s="75"/>
      <c r="AU784" s="75"/>
      <c r="AV784" s="75"/>
      <c r="AW784" s="75"/>
      <c r="AX784" s="75"/>
      <c r="AY784" s="75"/>
      <c r="AZ784" s="75"/>
      <c r="BA784" s="75"/>
      <c r="BB784" s="75"/>
      <c r="BC784" s="75"/>
      <c r="BD784" s="75"/>
      <c r="BE784" s="75"/>
      <c r="BF784" s="75"/>
      <c r="BG784" s="75"/>
      <c r="BH784" s="75"/>
      <c r="BI784" s="75"/>
      <c r="BJ784" s="75"/>
      <c r="BK784" s="75"/>
      <c r="BL784" s="75"/>
      <c r="BM784" s="75"/>
      <c r="BN784" s="75"/>
      <c r="BO784" s="75"/>
      <c r="BP784" s="75"/>
      <c r="BQ784" s="75"/>
      <c r="BR784" s="75"/>
      <c r="BS784" s="75"/>
      <c r="BT784" s="75"/>
      <c r="BU784" s="75"/>
      <c r="BV784" s="75"/>
      <c r="BW784" s="75"/>
      <c r="BX784" s="75"/>
      <c r="BY784" s="75"/>
      <c r="BZ784" s="75"/>
      <c r="CA784" s="75"/>
      <c r="CB784" s="75"/>
    </row>
    <row r="785" spans="1:80" ht="9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  <c r="AE785" s="75"/>
      <c r="AF785" s="75"/>
      <c r="AG785" s="75"/>
      <c r="AH785" s="75"/>
      <c r="AI785" s="75"/>
      <c r="AJ785" s="75"/>
      <c r="AK785" s="75"/>
      <c r="AL785" s="75"/>
      <c r="AM785" s="75"/>
      <c r="AN785" s="75"/>
      <c r="AO785" s="75"/>
      <c r="AP785" s="75"/>
      <c r="AQ785" s="75"/>
      <c r="AR785" s="75"/>
      <c r="AS785" s="75"/>
      <c r="AT785" s="75"/>
      <c r="AU785" s="75"/>
      <c r="AV785" s="75"/>
      <c r="AW785" s="75"/>
      <c r="AX785" s="75"/>
      <c r="AY785" s="75"/>
      <c r="AZ785" s="75"/>
      <c r="BA785" s="75"/>
      <c r="BB785" s="75"/>
      <c r="BC785" s="75"/>
      <c r="BD785" s="75"/>
      <c r="BE785" s="75"/>
      <c r="BF785" s="75"/>
      <c r="BG785" s="75"/>
      <c r="BH785" s="75"/>
      <c r="BI785" s="75"/>
      <c r="BJ785" s="75"/>
      <c r="BK785" s="75"/>
      <c r="BL785" s="75"/>
      <c r="BM785" s="75"/>
      <c r="BN785" s="75"/>
      <c r="BO785" s="75"/>
      <c r="BP785" s="75"/>
      <c r="BQ785" s="75"/>
      <c r="BR785" s="75"/>
      <c r="BS785" s="75"/>
      <c r="BT785" s="75"/>
      <c r="BU785" s="75"/>
      <c r="BV785" s="75"/>
      <c r="BW785" s="75"/>
      <c r="BX785" s="75"/>
      <c r="BY785" s="75"/>
      <c r="BZ785" s="75"/>
      <c r="CA785" s="75"/>
      <c r="CB785" s="75"/>
    </row>
    <row r="786" spans="1:80" ht="9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  <c r="AE786" s="75"/>
      <c r="AF786" s="75"/>
      <c r="AG786" s="75"/>
      <c r="AH786" s="75"/>
      <c r="AI786" s="75"/>
      <c r="AJ786" s="75"/>
      <c r="AK786" s="75"/>
      <c r="AL786" s="75"/>
      <c r="AM786" s="75"/>
      <c r="AN786" s="75"/>
      <c r="AO786" s="75"/>
      <c r="AP786" s="75"/>
      <c r="AQ786" s="75"/>
      <c r="AR786" s="75"/>
      <c r="AS786" s="75"/>
      <c r="AT786" s="75"/>
      <c r="AU786" s="75"/>
      <c r="AV786" s="75"/>
      <c r="AW786" s="75"/>
      <c r="AX786" s="75"/>
      <c r="AY786" s="75"/>
      <c r="AZ786" s="75"/>
      <c r="BA786" s="75"/>
      <c r="BB786" s="75"/>
      <c r="BC786" s="75"/>
      <c r="BD786" s="75"/>
      <c r="BE786" s="75"/>
      <c r="BF786" s="75"/>
      <c r="BG786" s="75"/>
      <c r="BH786" s="75"/>
      <c r="BI786" s="75"/>
      <c r="BJ786" s="75"/>
      <c r="BK786" s="75"/>
      <c r="BL786" s="75"/>
      <c r="BM786" s="75"/>
      <c r="BN786" s="75"/>
      <c r="BO786" s="75"/>
      <c r="BP786" s="75"/>
      <c r="BQ786" s="75"/>
      <c r="BR786" s="75"/>
      <c r="BS786" s="75"/>
      <c r="BT786" s="75"/>
      <c r="BU786" s="75"/>
      <c r="BV786" s="75"/>
      <c r="BW786" s="75"/>
      <c r="BX786" s="75"/>
      <c r="BY786" s="75"/>
      <c r="BZ786" s="75"/>
      <c r="CA786" s="75"/>
      <c r="CB786" s="75"/>
    </row>
    <row r="787" spans="1:80" ht="9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  <c r="AE787" s="75"/>
      <c r="AF787" s="75"/>
      <c r="AG787" s="75"/>
      <c r="AH787" s="75"/>
      <c r="AI787" s="75"/>
      <c r="AJ787" s="75"/>
      <c r="AK787" s="75"/>
      <c r="AL787" s="75"/>
      <c r="AM787" s="75"/>
      <c r="AN787" s="75"/>
      <c r="AO787" s="75"/>
      <c r="AP787" s="75"/>
      <c r="AQ787" s="75"/>
      <c r="AR787" s="75"/>
      <c r="AS787" s="75"/>
      <c r="AT787" s="75"/>
      <c r="AU787" s="75"/>
      <c r="AV787" s="75"/>
      <c r="AW787" s="75"/>
      <c r="AX787" s="75"/>
      <c r="AY787" s="75"/>
      <c r="AZ787" s="75"/>
      <c r="BA787" s="75"/>
      <c r="BB787" s="75"/>
      <c r="BC787" s="75"/>
      <c r="BD787" s="75"/>
      <c r="BE787" s="75"/>
      <c r="BF787" s="75"/>
      <c r="BG787" s="75"/>
      <c r="BH787" s="75"/>
      <c r="BI787" s="75"/>
      <c r="BJ787" s="75"/>
      <c r="BK787" s="75"/>
      <c r="BL787" s="75"/>
      <c r="BM787" s="75"/>
      <c r="BN787" s="75"/>
      <c r="BO787" s="75"/>
      <c r="BP787" s="75"/>
      <c r="BQ787" s="75"/>
      <c r="BR787" s="75"/>
      <c r="BS787" s="75"/>
      <c r="BT787" s="75"/>
      <c r="BU787" s="75"/>
      <c r="BV787" s="75"/>
      <c r="BW787" s="75"/>
      <c r="BX787" s="75"/>
      <c r="BY787" s="75"/>
      <c r="BZ787" s="75"/>
      <c r="CA787" s="75"/>
      <c r="CB787" s="75"/>
    </row>
    <row r="788" spans="1:80" ht="9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  <c r="AE788" s="75"/>
      <c r="AF788" s="75"/>
      <c r="AG788" s="75"/>
      <c r="AH788" s="75"/>
      <c r="AI788" s="75"/>
      <c r="AJ788" s="75"/>
      <c r="AK788" s="75"/>
      <c r="AL788" s="75"/>
      <c r="AM788" s="75"/>
      <c r="AN788" s="75"/>
      <c r="AO788" s="75"/>
      <c r="AP788" s="75"/>
      <c r="AQ788" s="75"/>
      <c r="AR788" s="75"/>
      <c r="AS788" s="75"/>
      <c r="AT788" s="75"/>
      <c r="AU788" s="75"/>
      <c r="AV788" s="75"/>
      <c r="AW788" s="75"/>
      <c r="AX788" s="75"/>
      <c r="AY788" s="75"/>
      <c r="AZ788" s="75"/>
      <c r="BA788" s="75"/>
      <c r="BB788" s="75"/>
      <c r="BC788" s="75"/>
      <c r="BD788" s="75"/>
      <c r="BE788" s="75"/>
      <c r="BF788" s="75"/>
      <c r="BG788" s="75"/>
      <c r="BH788" s="75"/>
      <c r="BI788" s="75"/>
      <c r="BJ788" s="75"/>
      <c r="BK788" s="75"/>
      <c r="BL788" s="75"/>
      <c r="BM788" s="75"/>
      <c r="BN788" s="75"/>
      <c r="BO788" s="75"/>
      <c r="BP788" s="75"/>
      <c r="BQ788" s="75"/>
      <c r="BR788" s="75"/>
      <c r="BS788" s="75"/>
      <c r="BT788" s="75"/>
      <c r="BU788" s="75"/>
      <c r="BV788" s="75"/>
      <c r="BW788" s="75"/>
      <c r="BX788" s="75"/>
      <c r="BY788" s="75"/>
      <c r="BZ788" s="75"/>
      <c r="CA788" s="75"/>
      <c r="CB788" s="75"/>
    </row>
    <row r="789" spans="1:80" ht="9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  <c r="AE789" s="75"/>
      <c r="AF789" s="75"/>
      <c r="AG789" s="75"/>
      <c r="AH789" s="75"/>
      <c r="AI789" s="75"/>
      <c r="AJ789" s="75"/>
      <c r="AK789" s="75"/>
      <c r="AL789" s="75"/>
      <c r="AM789" s="75"/>
      <c r="AN789" s="75"/>
      <c r="AO789" s="75"/>
      <c r="AP789" s="75"/>
      <c r="AQ789" s="75"/>
      <c r="AR789" s="75"/>
      <c r="AS789" s="75"/>
      <c r="AT789" s="75"/>
      <c r="AU789" s="75"/>
      <c r="AV789" s="75"/>
      <c r="AW789" s="75"/>
      <c r="AX789" s="75"/>
      <c r="AY789" s="75"/>
      <c r="AZ789" s="75"/>
      <c r="BA789" s="75"/>
      <c r="BB789" s="75"/>
      <c r="BC789" s="75"/>
      <c r="BD789" s="75"/>
      <c r="BE789" s="75"/>
      <c r="BF789" s="75"/>
      <c r="BG789" s="75"/>
      <c r="BH789" s="75"/>
      <c r="BI789" s="75"/>
      <c r="BJ789" s="75"/>
      <c r="BK789" s="75"/>
      <c r="BL789" s="75"/>
      <c r="BM789" s="75"/>
      <c r="BN789" s="75"/>
      <c r="BO789" s="75"/>
      <c r="BP789" s="75"/>
      <c r="BQ789" s="75"/>
      <c r="BR789" s="75"/>
      <c r="BS789" s="75"/>
      <c r="BT789" s="75"/>
      <c r="BU789" s="75"/>
      <c r="BV789" s="75"/>
      <c r="BW789" s="75"/>
      <c r="BX789" s="75"/>
      <c r="BY789" s="75"/>
      <c r="BZ789" s="75"/>
      <c r="CA789" s="75"/>
      <c r="CB789" s="75"/>
    </row>
    <row r="790" spans="1:80" ht="9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  <c r="AE790" s="75"/>
      <c r="AF790" s="75"/>
      <c r="AG790" s="75"/>
      <c r="AH790" s="75"/>
      <c r="AI790" s="75"/>
      <c r="AJ790" s="75"/>
      <c r="AK790" s="75"/>
      <c r="AL790" s="75"/>
      <c r="AM790" s="75"/>
      <c r="AN790" s="75"/>
      <c r="AO790" s="75"/>
      <c r="AP790" s="75"/>
      <c r="AQ790" s="75"/>
      <c r="AR790" s="75"/>
      <c r="AS790" s="75"/>
      <c r="AT790" s="75"/>
      <c r="AU790" s="75"/>
      <c r="AV790" s="75"/>
      <c r="AW790" s="75"/>
      <c r="AX790" s="75"/>
      <c r="AY790" s="75"/>
      <c r="AZ790" s="75"/>
      <c r="BA790" s="75"/>
      <c r="BB790" s="75"/>
      <c r="BC790" s="75"/>
      <c r="BD790" s="75"/>
      <c r="BE790" s="75"/>
      <c r="BF790" s="75"/>
      <c r="BG790" s="75"/>
      <c r="BH790" s="75"/>
      <c r="BI790" s="75"/>
      <c r="BJ790" s="75"/>
      <c r="BK790" s="75"/>
      <c r="BL790" s="75"/>
      <c r="BM790" s="75"/>
      <c r="BN790" s="75"/>
      <c r="BO790" s="75"/>
      <c r="BP790" s="75"/>
      <c r="BQ790" s="75"/>
      <c r="BR790" s="75"/>
      <c r="BS790" s="75"/>
      <c r="BT790" s="75"/>
      <c r="BU790" s="75"/>
      <c r="BV790" s="75"/>
      <c r="BW790" s="75"/>
      <c r="BX790" s="75"/>
      <c r="BY790" s="75"/>
      <c r="BZ790" s="75"/>
      <c r="CA790" s="75"/>
      <c r="CB790" s="75"/>
    </row>
    <row r="791" spans="1:80" ht="9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  <c r="AE791" s="75"/>
      <c r="AF791" s="75"/>
      <c r="AG791" s="75"/>
      <c r="AH791" s="75"/>
      <c r="AI791" s="75"/>
      <c r="AJ791" s="75"/>
      <c r="AK791" s="75"/>
      <c r="AL791" s="75"/>
      <c r="AM791" s="75"/>
      <c r="AN791" s="75"/>
      <c r="AO791" s="75"/>
      <c r="AP791" s="75"/>
      <c r="AQ791" s="75"/>
      <c r="AR791" s="75"/>
      <c r="AS791" s="75"/>
      <c r="AT791" s="75"/>
      <c r="AU791" s="75"/>
      <c r="AV791" s="75"/>
      <c r="AW791" s="75"/>
      <c r="AX791" s="75"/>
      <c r="AY791" s="75"/>
      <c r="AZ791" s="75"/>
      <c r="BA791" s="75"/>
      <c r="BB791" s="75"/>
      <c r="BC791" s="75"/>
      <c r="BD791" s="75"/>
      <c r="BE791" s="75"/>
      <c r="BF791" s="75"/>
      <c r="BG791" s="75"/>
      <c r="BH791" s="75"/>
      <c r="BI791" s="75"/>
      <c r="BJ791" s="75"/>
      <c r="BK791" s="75"/>
      <c r="BL791" s="75"/>
      <c r="BM791" s="75"/>
      <c r="BN791" s="75"/>
      <c r="BO791" s="75"/>
      <c r="BP791" s="75"/>
      <c r="BQ791" s="75"/>
      <c r="BR791" s="75"/>
      <c r="BS791" s="75"/>
      <c r="BT791" s="75"/>
      <c r="BU791" s="75"/>
      <c r="BV791" s="75"/>
      <c r="BW791" s="75"/>
      <c r="BX791" s="75"/>
      <c r="BY791" s="75"/>
      <c r="BZ791" s="75"/>
      <c r="CA791" s="75"/>
      <c r="CB791" s="75"/>
    </row>
    <row r="792" spans="1:80" ht="9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  <c r="AE792" s="75"/>
      <c r="AF792" s="75"/>
      <c r="AG792" s="75"/>
      <c r="AH792" s="75"/>
      <c r="AI792" s="75"/>
      <c r="AJ792" s="75"/>
      <c r="AK792" s="75"/>
      <c r="AL792" s="75"/>
      <c r="AM792" s="75"/>
      <c r="AN792" s="75"/>
      <c r="AO792" s="75"/>
      <c r="AP792" s="75"/>
      <c r="AQ792" s="75"/>
      <c r="AR792" s="75"/>
      <c r="AS792" s="75"/>
      <c r="AT792" s="75"/>
      <c r="AU792" s="75"/>
      <c r="AV792" s="75"/>
      <c r="AW792" s="75"/>
      <c r="AX792" s="75"/>
      <c r="AY792" s="75"/>
      <c r="AZ792" s="75"/>
      <c r="BA792" s="75"/>
      <c r="BB792" s="75"/>
      <c r="BC792" s="75"/>
      <c r="BD792" s="75"/>
      <c r="BE792" s="75"/>
      <c r="BF792" s="75"/>
      <c r="BG792" s="75"/>
      <c r="BH792" s="75"/>
      <c r="BI792" s="75"/>
      <c r="BJ792" s="75"/>
      <c r="BK792" s="75"/>
      <c r="BL792" s="75"/>
      <c r="BM792" s="75"/>
      <c r="BN792" s="75"/>
      <c r="BO792" s="75"/>
      <c r="BP792" s="75"/>
      <c r="BQ792" s="75"/>
      <c r="BR792" s="75"/>
      <c r="BS792" s="75"/>
      <c r="BT792" s="75"/>
      <c r="BU792" s="75"/>
      <c r="BV792" s="75"/>
      <c r="BW792" s="75"/>
      <c r="BX792" s="75"/>
      <c r="BY792" s="75"/>
      <c r="BZ792" s="75"/>
      <c r="CA792" s="75"/>
      <c r="CB792" s="75"/>
    </row>
    <row r="793" spans="1:80" ht="9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  <c r="AE793" s="75"/>
      <c r="AF793" s="75"/>
      <c r="AG793" s="75"/>
      <c r="AH793" s="75"/>
      <c r="AI793" s="75"/>
      <c r="AJ793" s="75"/>
      <c r="AK793" s="75"/>
      <c r="AL793" s="75"/>
      <c r="AM793" s="75"/>
      <c r="AN793" s="75"/>
      <c r="AO793" s="75"/>
      <c r="AP793" s="75"/>
      <c r="AQ793" s="75"/>
      <c r="AR793" s="75"/>
      <c r="AS793" s="75"/>
      <c r="AT793" s="75"/>
      <c r="AU793" s="75"/>
      <c r="AV793" s="75"/>
      <c r="AW793" s="75"/>
      <c r="AX793" s="75"/>
      <c r="AY793" s="75"/>
      <c r="AZ793" s="75"/>
      <c r="BA793" s="75"/>
      <c r="BB793" s="75"/>
      <c r="BC793" s="75"/>
      <c r="BD793" s="75"/>
      <c r="BE793" s="75"/>
      <c r="BF793" s="75"/>
      <c r="BG793" s="75"/>
      <c r="BH793" s="75"/>
      <c r="BI793" s="75"/>
      <c r="BJ793" s="75"/>
      <c r="BK793" s="75"/>
      <c r="BL793" s="75"/>
      <c r="BM793" s="75"/>
      <c r="BN793" s="75"/>
      <c r="BO793" s="75"/>
      <c r="BP793" s="75"/>
      <c r="BQ793" s="75"/>
      <c r="BR793" s="75"/>
      <c r="BS793" s="75"/>
      <c r="BT793" s="75"/>
      <c r="BU793" s="75"/>
      <c r="BV793" s="75"/>
      <c r="BW793" s="75"/>
      <c r="BX793" s="75"/>
      <c r="BY793" s="75"/>
      <c r="BZ793" s="75"/>
      <c r="CA793" s="75"/>
      <c r="CB793" s="75"/>
    </row>
    <row r="794" spans="1:80" ht="9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  <c r="AE794" s="75"/>
      <c r="AF794" s="75"/>
      <c r="AG794" s="75"/>
      <c r="AH794" s="75"/>
      <c r="AI794" s="75"/>
      <c r="AJ794" s="75"/>
      <c r="AK794" s="75"/>
      <c r="AL794" s="75"/>
      <c r="AM794" s="75"/>
      <c r="AN794" s="75"/>
      <c r="AO794" s="75"/>
      <c r="AP794" s="75"/>
      <c r="AQ794" s="75"/>
      <c r="AR794" s="75"/>
      <c r="AS794" s="75"/>
      <c r="AT794" s="75"/>
      <c r="AU794" s="75"/>
      <c r="AV794" s="75"/>
      <c r="AW794" s="75"/>
      <c r="AX794" s="75"/>
      <c r="AY794" s="75"/>
      <c r="AZ794" s="75"/>
      <c r="BA794" s="75"/>
      <c r="BB794" s="75"/>
      <c r="BC794" s="75"/>
      <c r="BD794" s="75"/>
      <c r="BE794" s="75"/>
      <c r="BF794" s="75"/>
      <c r="BG794" s="75"/>
      <c r="BH794" s="75"/>
      <c r="BI794" s="75"/>
      <c r="BJ794" s="75"/>
      <c r="BK794" s="75"/>
      <c r="BL794" s="75"/>
      <c r="BM794" s="75"/>
      <c r="BN794" s="75"/>
      <c r="BO794" s="75"/>
      <c r="BP794" s="75"/>
      <c r="BQ794" s="75"/>
      <c r="BR794" s="75"/>
      <c r="BS794" s="75"/>
      <c r="BT794" s="75"/>
      <c r="BU794" s="75"/>
      <c r="BV794" s="75"/>
      <c r="BW794" s="75"/>
      <c r="BX794" s="75"/>
      <c r="BY794" s="75"/>
      <c r="BZ794" s="75"/>
      <c r="CA794" s="75"/>
      <c r="CB794" s="75"/>
    </row>
    <row r="795" spans="1:80" ht="9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  <c r="AE795" s="75"/>
      <c r="AF795" s="75"/>
      <c r="AG795" s="75"/>
      <c r="AH795" s="75"/>
      <c r="AI795" s="75"/>
      <c r="AJ795" s="75"/>
      <c r="AK795" s="75"/>
      <c r="AL795" s="75"/>
      <c r="AM795" s="75"/>
      <c r="AN795" s="75"/>
      <c r="AO795" s="75"/>
      <c r="AP795" s="75"/>
      <c r="AQ795" s="75"/>
      <c r="AR795" s="75"/>
      <c r="AS795" s="75"/>
      <c r="AT795" s="75"/>
      <c r="AU795" s="75"/>
      <c r="AV795" s="75"/>
      <c r="AW795" s="75"/>
      <c r="AX795" s="75"/>
      <c r="AY795" s="75"/>
      <c r="AZ795" s="75"/>
      <c r="BA795" s="75"/>
      <c r="BB795" s="75"/>
      <c r="BC795" s="75"/>
      <c r="BD795" s="75"/>
      <c r="BE795" s="75"/>
      <c r="BF795" s="75"/>
      <c r="BG795" s="75"/>
      <c r="BH795" s="75"/>
      <c r="BI795" s="75"/>
      <c r="BJ795" s="75"/>
      <c r="BK795" s="75"/>
      <c r="BL795" s="75"/>
      <c r="BM795" s="75"/>
      <c r="BN795" s="75"/>
      <c r="BO795" s="75"/>
      <c r="BP795" s="75"/>
      <c r="BQ795" s="75"/>
      <c r="BR795" s="75"/>
      <c r="BS795" s="75"/>
      <c r="BT795" s="75"/>
      <c r="BU795" s="75"/>
      <c r="BV795" s="75"/>
      <c r="BW795" s="75"/>
      <c r="BX795" s="75"/>
      <c r="BY795" s="75"/>
      <c r="BZ795" s="75"/>
      <c r="CA795" s="75"/>
      <c r="CB795" s="75"/>
    </row>
    <row r="796" spans="1:80" ht="9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5"/>
      <c r="AJ796" s="75"/>
      <c r="AK796" s="75"/>
      <c r="AL796" s="75"/>
      <c r="AM796" s="75"/>
      <c r="AN796" s="75"/>
      <c r="AO796" s="75"/>
      <c r="AP796" s="75"/>
      <c r="AQ796" s="75"/>
      <c r="AR796" s="75"/>
      <c r="AS796" s="75"/>
      <c r="AT796" s="75"/>
      <c r="AU796" s="75"/>
      <c r="AV796" s="75"/>
      <c r="AW796" s="75"/>
      <c r="AX796" s="75"/>
      <c r="AY796" s="75"/>
      <c r="AZ796" s="75"/>
      <c r="BA796" s="75"/>
      <c r="BB796" s="75"/>
      <c r="BC796" s="75"/>
      <c r="BD796" s="75"/>
      <c r="BE796" s="75"/>
      <c r="BF796" s="75"/>
      <c r="BG796" s="75"/>
      <c r="BH796" s="75"/>
      <c r="BI796" s="75"/>
      <c r="BJ796" s="75"/>
      <c r="BK796" s="75"/>
      <c r="BL796" s="75"/>
      <c r="BM796" s="75"/>
      <c r="BN796" s="75"/>
      <c r="BO796" s="75"/>
      <c r="BP796" s="75"/>
      <c r="BQ796" s="75"/>
      <c r="BR796" s="75"/>
      <c r="BS796" s="75"/>
      <c r="BT796" s="75"/>
      <c r="BU796" s="75"/>
      <c r="BV796" s="75"/>
      <c r="BW796" s="75"/>
      <c r="BX796" s="75"/>
      <c r="BY796" s="75"/>
      <c r="BZ796" s="75"/>
      <c r="CA796" s="75"/>
      <c r="CB796" s="75"/>
    </row>
    <row r="797" spans="1:80" ht="9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  <c r="AE797" s="75"/>
      <c r="AF797" s="75"/>
      <c r="AG797" s="75"/>
      <c r="AH797" s="75"/>
      <c r="AI797" s="75"/>
      <c r="AJ797" s="75"/>
      <c r="AK797" s="75"/>
      <c r="AL797" s="75"/>
      <c r="AM797" s="75"/>
      <c r="AN797" s="75"/>
      <c r="AO797" s="75"/>
      <c r="AP797" s="75"/>
      <c r="AQ797" s="75"/>
      <c r="AR797" s="75"/>
      <c r="AS797" s="75"/>
      <c r="AT797" s="75"/>
      <c r="AU797" s="75"/>
      <c r="AV797" s="75"/>
      <c r="AW797" s="75"/>
      <c r="AX797" s="75"/>
      <c r="AY797" s="75"/>
      <c r="AZ797" s="75"/>
      <c r="BA797" s="75"/>
      <c r="BB797" s="75"/>
      <c r="BC797" s="75"/>
      <c r="BD797" s="75"/>
      <c r="BE797" s="75"/>
      <c r="BF797" s="75"/>
      <c r="BG797" s="75"/>
      <c r="BH797" s="75"/>
      <c r="BI797" s="75"/>
      <c r="BJ797" s="75"/>
      <c r="BK797" s="75"/>
      <c r="BL797" s="75"/>
      <c r="BM797" s="75"/>
      <c r="BN797" s="75"/>
      <c r="BO797" s="75"/>
      <c r="BP797" s="75"/>
      <c r="BQ797" s="75"/>
      <c r="BR797" s="75"/>
      <c r="BS797" s="75"/>
      <c r="BT797" s="75"/>
      <c r="BU797" s="75"/>
      <c r="BV797" s="75"/>
      <c r="BW797" s="75"/>
      <c r="BX797" s="75"/>
      <c r="BY797" s="75"/>
      <c r="BZ797" s="75"/>
      <c r="CA797" s="75"/>
      <c r="CB797" s="75"/>
    </row>
    <row r="798" spans="1:80" ht="9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  <c r="AG798" s="75"/>
      <c r="AH798" s="75"/>
      <c r="AI798" s="75"/>
      <c r="AJ798" s="75"/>
      <c r="AK798" s="75"/>
      <c r="AL798" s="75"/>
      <c r="AM798" s="75"/>
      <c r="AN798" s="75"/>
      <c r="AO798" s="75"/>
      <c r="AP798" s="75"/>
      <c r="AQ798" s="75"/>
      <c r="AR798" s="75"/>
      <c r="AS798" s="75"/>
      <c r="AT798" s="75"/>
      <c r="AU798" s="75"/>
      <c r="AV798" s="75"/>
      <c r="AW798" s="75"/>
      <c r="AX798" s="75"/>
      <c r="AY798" s="75"/>
      <c r="AZ798" s="75"/>
      <c r="BA798" s="75"/>
      <c r="BB798" s="75"/>
      <c r="BC798" s="75"/>
      <c r="BD798" s="75"/>
      <c r="BE798" s="75"/>
      <c r="BF798" s="75"/>
      <c r="BG798" s="75"/>
      <c r="BH798" s="75"/>
      <c r="BI798" s="75"/>
      <c r="BJ798" s="75"/>
      <c r="BK798" s="75"/>
      <c r="BL798" s="75"/>
      <c r="BM798" s="75"/>
      <c r="BN798" s="75"/>
      <c r="BO798" s="75"/>
      <c r="BP798" s="75"/>
      <c r="BQ798" s="75"/>
      <c r="BR798" s="75"/>
      <c r="BS798" s="75"/>
      <c r="BT798" s="75"/>
      <c r="BU798" s="75"/>
      <c r="BV798" s="75"/>
      <c r="BW798" s="75"/>
      <c r="BX798" s="75"/>
      <c r="BY798" s="75"/>
      <c r="BZ798" s="75"/>
      <c r="CA798" s="75"/>
      <c r="CB798" s="75"/>
    </row>
    <row r="799" spans="1:80" ht="9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  <c r="AE799" s="75"/>
      <c r="AF799" s="75"/>
      <c r="AG799" s="75"/>
      <c r="AH799" s="75"/>
      <c r="AI799" s="75"/>
      <c r="AJ799" s="75"/>
      <c r="AK799" s="75"/>
      <c r="AL799" s="75"/>
      <c r="AM799" s="75"/>
      <c r="AN799" s="75"/>
      <c r="AO799" s="75"/>
      <c r="AP799" s="75"/>
      <c r="AQ799" s="75"/>
      <c r="AR799" s="75"/>
      <c r="AS799" s="75"/>
      <c r="AT799" s="75"/>
      <c r="AU799" s="75"/>
      <c r="AV799" s="75"/>
      <c r="AW799" s="75"/>
      <c r="AX799" s="75"/>
      <c r="AY799" s="75"/>
      <c r="AZ799" s="75"/>
      <c r="BA799" s="75"/>
      <c r="BB799" s="75"/>
      <c r="BC799" s="75"/>
      <c r="BD799" s="75"/>
      <c r="BE799" s="75"/>
      <c r="BF799" s="75"/>
      <c r="BG799" s="75"/>
      <c r="BH799" s="75"/>
      <c r="BI799" s="75"/>
      <c r="BJ799" s="75"/>
      <c r="BK799" s="75"/>
      <c r="BL799" s="75"/>
      <c r="BM799" s="75"/>
      <c r="BN799" s="75"/>
      <c r="BO799" s="75"/>
      <c r="BP799" s="75"/>
      <c r="BQ799" s="75"/>
      <c r="BR799" s="75"/>
      <c r="BS799" s="75"/>
      <c r="BT799" s="75"/>
      <c r="BU799" s="75"/>
      <c r="BV799" s="75"/>
      <c r="BW799" s="75"/>
      <c r="BX799" s="75"/>
      <c r="BY799" s="75"/>
      <c r="BZ799" s="75"/>
      <c r="CA799" s="75"/>
      <c r="CB799" s="75"/>
    </row>
    <row r="800" spans="1:80" ht="9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  <c r="AH800" s="75"/>
      <c r="AI800" s="75"/>
      <c r="AJ800" s="75"/>
      <c r="AK800" s="75"/>
      <c r="AL800" s="75"/>
      <c r="AM800" s="75"/>
      <c r="AN800" s="75"/>
      <c r="AO800" s="75"/>
      <c r="AP800" s="75"/>
      <c r="AQ800" s="75"/>
      <c r="AR800" s="75"/>
      <c r="AS800" s="75"/>
      <c r="AT800" s="75"/>
      <c r="AU800" s="75"/>
      <c r="AV800" s="75"/>
      <c r="AW800" s="75"/>
      <c r="AX800" s="75"/>
      <c r="AY800" s="75"/>
      <c r="AZ800" s="75"/>
      <c r="BA800" s="75"/>
      <c r="BB800" s="75"/>
      <c r="BC800" s="75"/>
      <c r="BD800" s="75"/>
      <c r="BE800" s="75"/>
      <c r="BF800" s="75"/>
      <c r="BG800" s="75"/>
      <c r="BH800" s="75"/>
      <c r="BI800" s="75"/>
      <c r="BJ800" s="75"/>
      <c r="BK800" s="75"/>
      <c r="BL800" s="75"/>
      <c r="BM800" s="75"/>
      <c r="BN800" s="75"/>
      <c r="BO800" s="75"/>
      <c r="BP800" s="75"/>
      <c r="BQ800" s="75"/>
      <c r="BR800" s="75"/>
      <c r="BS800" s="75"/>
      <c r="BT800" s="75"/>
      <c r="BU800" s="75"/>
      <c r="BV800" s="75"/>
      <c r="BW800" s="75"/>
      <c r="BX800" s="75"/>
      <c r="BY800" s="75"/>
      <c r="BZ800" s="75"/>
      <c r="CA800" s="75"/>
      <c r="CB800" s="75"/>
    </row>
    <row r="801" spans="1:80" ht="9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  <c r="AE801" s="75"/>
      <c r="AF801" s="75"/>
      <c r="AG801" s="75"/>
      <c r="AH801" s="75"/>
      <c r="AI801" s="75"/>
      <c r="AJ801" s="75"/>
      <c r="AK801" s="75"/>
      <c r="AL801" s="75"/>
      <c r="AM801" s="75"/>
      <c r="AN801" s="75"/>
      <c r="AO801" s="75"/>
      <c r="AP801" s="75"/>
      <c r="AQ801" s="75"/>
      <c r="AR801" s="75"/>
      <c r="AS801" s="75"/>
      <c r="AT801" s="75"/>
      <c r="AU801" s="75"/>
      <c r="AV801" s="75"/>
      <c r="AW801" s="75"/>
      <c r="AX801" s="75"/>
      <c r="AY801" s="75"/>
      <c r="AZ801" s="75"/>
      <c r="BA801" s="75"/>
      <c r="BB801" s="75"/>
      <c r="BC801" s="75"/>
      <c r="BD801" s="75"/>
      <c r="BE801" s="75"/>
      <c r="BF801" s="75"/>
      <c r="BG801" s="75"/>
      <c r="BH801" s="75"/>
      <c r="BI801" s="75"/>
      <c r="BJ801" s="75"/>
      <c r="BK801" s="75"/>
      <c r="BL801" s="75"/>
      <c r="BM801" s="75"/>
      <c r="BN801" s="75"/>
      <c r="BO801" s="75"/>
      <c r="BP801" s="75"/>
      <c r="BQ801" s="75"/>
      <c r="BR801" s="75"/>
      <c r="BS801" s="75"/>
      <c r="BT801" s="75"/>
      <c r="BU801" s="75"/>
      <c r="BV801" s="75"/>
      <c r="BW801" s="75"/>
      <c r="BX801" s="75"/>
      <c r="BY801" s="75"/>
      <c r="BZ801" s="75"/>
      <c r="CA801" s="75"/>
      <c r="CB801" s="75"/>
    </row>
    <row r="802" spans="1:80" ht="9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  <c r="AE802" s="75"/>
      <c r="AF802" s="75"/>
      <c r="AG802" s="75"/>
      <c r="AH802" s="75"/>
      <c r="AI802" s="75"/>
      <c r="AJ802" s="75"/>
      <c r="AK802" s="75"/>
      <c r="AL802" s="75"/>
      <c r="AM802" s="75"/>
      <c r="AN802" s="75"/>
      <c r="AO802" s="75"/>
      <c r="AP802" s="75"/>
      <c r="AQ802" s="75"/>
      <c r="AR802" s="75"/>
      <c r="AS802" s="75"/>
      <c r="AT802" s="75"/>
      <c r="AU802" s="75"/>
      <c r="AV802" s="75"/>
      <c r="AW802" s="75"/>
      <c r="AX802" s="75"/>
      <c r="AY802" s="75"/>
      <c r="AZ802" s="75"/>
      <c r="BA802" s="75"/>
      <c r="BB802" s="75"/>
      <c r="BC802" s="75"/>
      <c r="BD802" s="75"/>
      <c r="BE802" s="75"/>
      <c r="BF802" s="75"/>
      <c r="BG802" s="75"/>
      <c r="BH802" s="75"/>
      <c r="BI802" s="75"/>
      <c r="BJ802" s="75"/>
      <c r="BK802" s="75"/>
      <c r="BL802" s="75"/>
      <c r="BM802" s="75"/>
      <c r="BN802" s="75"/>
      <c r="BO802" s="75"/>
      <c r="BP802" s="75"/>
      <c r="BQ802" s="75"/>
      <c r="BR802" s="75"/>
      <c r="BS802" s="75"/>
      <c r="BT802" s="75"/>
      <c r="BU802" s="75"/>
      <c r="BV802" s="75"/>
      <c r="BW802" s="75"/>
      <c r="BX802" s="75"/>
      <c r="BY802" s="75"/>
      <c r="BZ802" s="75"/>
      <c r="CA802" s="75"/>
      <c r="CB802" s="75"/>
    </row>
    <row r="803" spans="1:80" ht="9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  <c r="AE803" s="75"/>
      <c r="AF803" s="75"/>
      <c r="AG803" s="75"/>
      <c r="AH803" s="75"/>
      <c r="AI803" s="75"/>
      <c r="AJ803" s="75"/>
      <c r="AK803" s="75"/>
      <c r="AL803" s="75"/>
      <c r="AM803" s="75"/>
      <c r="AN803" s="75"/>
      <c r="AO803" s="75"/>
      <c r="AP803" s="75"/>
      <c r="AQ803" s="75"/>
      <c r="AR803" s="75"/>
      <c r="AS803" s="75"/>
      <c r="AT803" s="75"/>
      <c r="AU803" s="75"/>
      <c r="AV803" s="75"/>
      <c r="AW803" s="75"/>
      <c r="AX803" s="75"/>
      <c r="AY803" s="75"/>
      <c r="AZ803" s="75"/>
      <c r="BA803" s="75"/>
      <c r="BB803" s="75"/>
      <c r="BC803" s="75"/>
      <c r="BD803" s="75"/>
      <c r="BE803" s="75"/>
      <c r="BF803" s="75"/>
      <c r="BG803" s="75"/>
      <c r="BH803" s="75"/>
      <c r="BI803" s="75"/>
      <c r="BJ803" s="75"/>
      <c r="BK803" s="75"/>
      <c r="BL803" s="75"/>
      <c r="BM803" s="75"/>
      <c r="BN803" s="75"/>
      <c r="BO803" s="75"/>
      <c r="BP803" s="75"/>
      <c r="BQ803" s="75"/>
      <c r="BR803" s="75"/>
      <c r="BS803" s="75"/>
      <c r="BT803" s="75"/>
      <c r="BU803" s="75"/>
      <c r="BV803" s="75"/>
      <c r="BW803" s="75"/>
      <c r="BX803" s="75"/>
      <c r="BY803" s="75"/>
      <c r="BZ803" s="75"/>
      <c r="CA803" s="75"/>
      <c r="CB803" s="75"/>
    </row>
    <row r="804" spans="1:80" ht="9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  <c r="AE804" s="75"/>
      <c r="AF804" s="75"/>
      <c r="AG804" s="75"/>
      <c r="AH804" s="75"/>
      <c r="AI804" s="75"/>
      <c r="AJ804" s="75"/>
      <c r="AK804" s="75"/>
      <c r="AL804" s="75"/>
      <c r="AM804" s="75"/>
      <c r="AN804" s="75"/>
      <c r="AO804" s="75"/>
      <c r="AP804" s="75"/>
      <c r="AQ804" s="75"/>
      <c r="AR804" s="75"/>
      <c r="AS804" s="75"/>
      <c r="AT804" s="75"/>
      <c r="AU804" s="75"/>
      <c r="AV804" s="75"/>
      <c r="AW804" s="75"/>
      <c r="AX804" s="75"/>
      <c r="AY804" s="75"/>
      <c r="AZ804" s="75"/>
      <c r="BA804" s="75"/>
      <c r="BB804" s="75"/>
      <c r="BC804" s="75"/>
      <c r="BD804" s="75"/>
      <c r="BE804" s="75"/>
      <c r="BF804" s="75"/>
      <c r="BG804" s="75"/>
      <c r="BH804" s="75"/>
      <c r="BI804" s="75"/>
      <c r="BJ804" s="75"/>
      <c r="BK804" s="75"/>
      <c r="BL804" s="75"/>
      <c r="BM804" s="75"/>
      <c r="BN804" s="75"/>
      <c r="BO804" s="75"/>
      <c r="BP804" s="75"/>
      <c r="BQ804" s="75"/>
      <c r="BR804" s="75"/>
      <c r="BS804" s="75"/>
      <c r="BT804" s="75"/>
      <c r="BU804" s="75"/>
      <c r="BV804" s="75"/>
      <c r="BW804" s="75"/>
      <c r="BX804" s="75"/>
      <c r="BY804" s="75"/>
      <c r="BZ804" s="75"/>
      <c r="CA804" s="75"/>
      <c r="CB804" s="75"/>
    </row>
    <row r="805" spans="1:80" ht="9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  <c r="AE805" s="75"/>
      <c r="AF805" s="75"/>
      <c r="AG805" s="75"/>
      <c r="AH805" s="75"/>
      <c r="AI805" s="75"/>
      <c r="AJ805" s="75"/>
      <c r="AK805" s="75"/>
      <c r="AL805" s="75"/>
      <c r="AM805" s="75"/>
      <c r="AN805" s="75"/>
      <c r="AO805" s="75"/>
      <c r="AP805" s="75"/>
      <c r="AQ805" s="75"/>
      <c r="AR805" s="75"/>
      <c r="AS805" s="75"/>
      <c r="AT805" s="75"/>
      <c r="AU805" s="75"/>
      <c r="AV805" s="75"/>
      <c r="AW805" s="75"/>
      <c r="AX805" s="75"/>
      <c r="AY805" s="75"/>
      <c r="AZ805" s="75"/>
      <c r="BA805" s="75"/>
      <c r="BB805" s="75"/>
      <c r="BC805" s="75"/>
      <c r="BD805" s="75"/>
      <c r="BE805" s="75"/>
      <c r="BF805" s="75"/>
      <c r="BG805" s="75"/>
      <c r="BH805" s="75"/>
      <c r="BI805" s="75"/>
      <c r="BJ805" s="75"/>
      <c r="BK805" s="75"/>
      <c r="BL805" s="75"/>
      <c r="BM805" s="75"/>
      <c r="BN805" s="75"/>
      <c r="BO805" s="75"/>
      <c r="BP805" s="75"/>
      <c r="BQ805" s="75"/>
      <c r="BR805" s="75"/>
      <c r="BS805" s="75"/>
      <c r="BT805" s="75"/>
      <c r="BU805" s="75"/>
      <c r="BV805" s="75"/>
      <c r="BW805" s="75"/>
      <c r="BX805" s="75"/>
      <c r="BY805" s="75"/>
      <c r="BZ805" s="75"/>
      <c r="CA805" s="75"/>
      <c r="CB805" s="75"/>
    </row>
    <row r="806" spans="1:80" ht="9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  <c r="AG806" s="75"/>
      <c r="AH806" s="75"/>
      <c r="AI806" s="75"/>
      <c r="AJ806" s="75"/>
      <c r="AK806" s="75"/>
      <c r="AL806" s="75"/>
      <c r="AM806" s="75"/>
      <c r="AN806" s="75"/>
      <c r="AO806" s="75"/>
      <c r="AP806" s="75"/>
      <c r="AQ806" s="75"/>
      <c r="AR806" s="75"/>
      <c r="AS806" s="75"/>
      <c r="AT806" s="75"/>
      <c r="AU806" s="75"/>
      <c r="AV806" s="75"/>
      <c r="AW806" s="75"/>
      <c r="AX806" s="75"/>
      <c r="AY806" s="75"/>
      <c r="AZ806" s="75"/>
      <c r="BA806" s="75"/>
      <c r="BB806" s="75"/>
      <c r="BC806" s="75"/>
      <c r="BD806" s="75"/>
      <c r="BE806" s="75"/>
      <c r="BF806" s="75"/>
      <c r="BG806" s="75"/>
      <c r="BH806" s="75"/>
      <c r="BI806" s="75"/>
      <c r="BJ806" s="75"/>
      <c r="BK806" s="75"/>
      <c r="BL806" s="75"/>
      <c r="BM806" s="75"/>
      <c r="BN806" s="75"/>
      <c r="BO806" s="75"/>
      <c r="BP806" s="75"/>
      <c r="BQ806" s="75"/>
      <c r="BR806" s="75"/>
      <c r="BS806" s="75"/>
      <c r="BT806" s="75"/>
      <c r="BU806" s="75"/>
      <c r="BV806" s="75"/>
      <c r="BW806" s="75"/>
      <c r="BX806" s="75"/>
      <c r="BY806" s="75"/>
      <c r="BZ806" s="75"/>
      <c r="CA806" s="75"/>
      <c r="CB806" s="75"/>
    </row>
    <row r="807" spans="1:80" ht="9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  <c r="AE807" s="75"/>
      <c r="AF807" s="75"/>
      <c r="AG807" s="75"/>
      <c r="AH807" s="75"/>
      <c r="AI807" s="75"/>
      <c r="AJ807" s="75"/>
      <c r="AK807" s="75"/>
      <c r="AL807" s="75"/>
      <c r="AM807" s="75"/>
      <c r="AN807" s="75"/>
      <c r="AO807" s="75"/>
      <c r="AP807" s="75"/>
      <c r="AQ807" s="75"/>
      <c r="AR807" s="75"/>
      <c r="AS807" s="75"/>
      <c r="AT807" s="75"/>
      <c r="AU807" s="75"/>
      <c r="AV807" s="75"/>
      <c r="AW807" s="75"/>
      <c r="AX807" s="75"/>
      <c r="AY807" s="75"/>
      <c r="AZ807" s="75"/>
      <c r="BA807" s="75"/>
      <c r="BB807" s="75"/>
      <c r="BC807" s="75"/>
      <c r="BD807" s="75"/>
      <c r="BE807" s="75"/>
      <c r="BF807" s="75"/>
      <c r="BG807" s="75"/>
      <c r="BH807" s="75"/>
      <c r="BI807" s="75"/>
      <c r="BJ807" s="75"/>
      <c r="BK807" s="75"/>
      <c r="BL807" s="75"/>
      <c r="BM807" s="75"/>
      <c r="BN807" s="75"/>
      <c r="BO807" s="75"/>
      <c r="BP807" s="75"/>
      <c r="BQ807" s="75"/>
      <c r="BR807" s="75"/>
      <c r="BS807" s="75"/>
      <c r="BT807" s="75"/>
      <c r="BU807" s="75"/>
      <c r="BV807" s="75"/>
      <c r="BW807" s="75"/>
      <c r="BX807" s="75"/>
      <c r="BY807" s="75"/>
      <c r="BZ807" s="75"/>
      <c r="CA807" s="75"/>
      <c r="CB807" s="75"/>
    </row>
    <row r="808" spans="1:80" ht="9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  <c r="AH808" s="75"/>
      <c r="AI808" s="75"/>
      <c r="AJ808" s="75"/>
      <c r="AK808" s="75"/>
      <c r="AL808" s="75"/>
      <c r="AM808" s="75"/>
      <c r="AN808" s="75"/>
      <c r="AO808" s="75"/>
      <c r="AP808" s="75"/>
      <c r="AQ808" s="75"/>
      <c r="AR808" s="75"/>
      <c r="AS808" s="75"/>
      <c r="AT808" s="75"/>
      <c r="AU808" s="75"/>
      <c r="AV808" s="75"/>
      <c r="AW808" s="75"/>
      <c r="AX808" s="75"/>
      <c r="AY808" s="75"/>
      <c r="AZ808" s="75"/>
      <c r="BA808" s="75"/>
      <c r="BB808" s="75"/>
      <c r="BC808" s="75"/>
      <c r="BD808" s="75"/>
      <c r="BE808" s="75"/>
      <c r="BF808" s="75"/>
      <c r="BG808" s="75"/>
      <c r="BH808" s="75"/>
      <c r="BI808" s="75"/>
      <c r="BJ808" s="75"/>
      <c r="BK808" s="75"/>
      <c r="BL808" s="75"/>
      <c r="BM808" s="75"/>
      <c r="BN808" s="75"/>
      <c r="BO808" s="75"/>
      <c r="BP808" s="75"/>
      <c r="BQ808" s="75"/>
      <c r="BR808" s="75"/>
      <c r="BS808" s="75"/>
      <c r="BT808" s="75"/>
      <c r="BU808" s="75"/>
      <c r="BV808" s="75"/>
      <c r="BW808" s="75"/>
      <c r="BX808" s="75"/>
      <c r="BY808" s="75"/>
      <c r="BZ808" s="75"/>
      <c r="CA808" s="75"/>
      <c r="CB808" s="75"/>
    </row>
    <row r="809" spans="1:80" ht="9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  <c r="AE809" s="75"/>
      <c r="AF809" s="75"/>
      <c r="AG809" s="75"/>
      <c r="AH809" s="75"/>
      <c r="AI809" s="75"/>
      <c r="AJ809" s="75"/>
      <c r="AK809" s="75"/>
      <c r="AL809" s="75"/>
      <c r="AM809" s="75"/>
      <c r="AN809" s="75"/>
      <c r="AO809" s="75"/>
      <c r="AP809" s="75"/>
      <c r="AQ809" s="75"/>
      <c r="AR809" s="75"/>
      <c r="AS809" s="75"/>
      <c r="AT809" s="75"/>
      <c r="AU809" s="75"/>
      <c r="AV809" s="75"/>
      <c r="AW809" s="75"/>
      <c r="AX809" s="75"/>
      <c r="AY809" s="75"/>
      <c r="AZ809" s="75"/>
      <c r="BA809" s="75"/>
      <c r="BB809" s="75"/>
      <c r="BC809" s="75"/>
      <c r="BD809" s="75"/>
      <c r="BE809" s="75"/>
      <c r="BF809" s="75"/>
      <c r="BG809" s="75"/>
      <c r="BH809" s="75"/>
      <c r="BI809" s="75"/>
      <c r="BJ809" s="75"/>
      <c r="BK809" s="75"/>
      <c r="BL809" s="75"/>
      <c r="BM809" s="75"/>
      <c r="BN809" s="75"/>
      <c r="BO809" s="75"/>
      <c r="BP809" s="75"/>
      <c r="BQ809" s="75"/>
      <c r="BR809" s="75"/>
      <c r="BS809" s="75"/>
      <c r="BT809" s="75"/>
      <c r="BU809" s="75"/>
      <c r="BV809" s="75"/>
      <c r="BW809" s="75"/>
      <c r="BX809" s="75"/>
      <c r="BY809" s="75"/>
      <c r="BZ809" s="75"/>
      <c r="CA809" s="75"/>
      <c r="CB809" s="75"/>
    </row>
    <row r="810" spans="1:80" ht="9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  <c r="AE810" s="75"/>
      <c r="AF810" s="75"/>
      <c r="AG810" s="75"/>
      <c r="AH810" s="75"/>
      <c r="AI810" s="75"/>
      <c r="AJ810" s="75"/>
      <c r="AK810" s="75"/>
      <c r="AL810" s="75"/>
      <c r="AM810" s="75"/>
      <c r="AN810" s="75"/>
      <c r="AO810" s="75"/>
      <c r="AP810" s="75"/>
      <c r="AQ810" s="75"/>
      <c r="AR810" s="75"/>
      <c r="AS810" s="75"/>
      <c r="AT810" s="75"/>
      <c r="AU810" s="75"/>
      <c r="AV810" s="75"/>
      <c r="AW810" s="75"/>
      <c r="AX810" s="75"/>
      <c r="AY810" s="75"/>
      <c r="AZ810" s="75"/>
      <c r="BA810" s="75"/>
      <c r="BB810" s="75"/>
      <c r="BC810" s="75"/>
      <c r="BD810" s="75"/>
      <c r="BE810" s="75"/>
      <c r="BF810" s="75"/>
      <c r="BG810" s="75"/>
      <c r="BH810" s="75"/>
      <c r="BI810" s="75"/>
      <c r="BJ810" s="75"/>
      <c r="BK810" s="75"/>
      <c r="BL810" s="75"/>
      <c r="BM810" s="75"/>
      <c r="BN810" s="75"/>
      <c r="BO810" s="75"/>
      <c r="BP810" s="75"/>
      <c r="BQ810" s="75"/>
      <c r="BR810" s="75"/>
      <c r="BS810" s="75"/>
      <c r="BT810" s="75"/>
      <c r="BU810" s="75"/>
      <c r="BV810" s="75"/>
      <c r="BW810" s="75"/>
      <c r="BX810" s="75"/>
      <c r="BY810" s="75"/>
      <c r="BZ810" s="75"/>
      <c r="CA810" s="75"/>
      <c r="CB810" s="75"/>
    </row>
    <row r="811" spans="1:80" ht="9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  <c r="AE811" s="75"/>
      <c r="AF811" s="75"/>
      <c r="AG811" s="75"/>
      <c r="AH811" s="75"/>
      <c r="AI811" s="75"/>
      <c r="AJ811" s="75"/>
      <c r="AK811" s="75"/>
      <c r="AL811" s="75"/>
      <c r="AM811" s="75"/>
      <c r="AN811" s="75"/>
      <c r="AO811" s="75"/>
      <c r="AP811" s="75"/>
      <c r="AQ811" s="75"/>
      <c r="AR811" s="75"/>
      <c r="AS811" s="75"/>
      <c r="AT811" s="75"/>
      <c r="AU811" s="75"/>
      <c r="AV811" s="75"/>
      <c r="AW811" s="75"/>
      <c r="AX811" s="75"/>
      <c r="AY811" s="75"/>
      <c r="AZ811" s="75"/>
      <c r="BA811" s="75"/>
      <c r="BB811" s="75"/>
      <c r="BC811" s="75"/>
      <c r="BD811" s="75"/>
      <c r="BE811" s="75"/>
      <c r="BF811" s="75"/>
      <c r="BG811" s="75"/>
      <c r="BH811" s="75"/>
      <c r="BI811" s="75"/>
      <c r="BJ811" s="75"/>
      <c r="BK811" s="75"/>
      <c r="BL811" s="75"/>
      <c r="BM811" s="75"/>
      <c r="BN811" s="75"/>
      <c r="BO811" s="75"/>
      <c r="BP811" s="75"/>
      <c r="BQ811" s="75"/>
      <c r="BR811" s="75"/>
      <c r="BS811" s="75"/>
      <c r="BT811" s="75"/>
      <c r="BU811" s="75"/>
      <c r="BV811" s="75"/>
      <c r="BW811" s="75"/>
      <c r="BX811" s="75"/>
      <c r="BY811" s="75"/>
      <c r="BZ811" s="75"/>
      <c r="CA811" s="75"/>
      <c r="CB811" s="75"/>
    </row>
    <row r="812" spans="1:80" ht="9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  <c r="AE812" s="75"/>
      <c r="AF812" s="75"/>
      <c r="AG812" s="75"/>
      <c r="AH812" s="75"/>
      <c r="AI812" s="75"/>
      <c r="AJ812" s="75"/>
      <c r="AK812" s="75"/>
      <c r="AL812" s="75"/>
      <c r="AM812" s="75"/>
      <c r="AN812" s="75"/>
      <c r="AO812" s="75"/>
      <c r="AP812" s="75"/>
      <c r="AQ812" s="75"/>
      <c r="AR812" s="75"/>
      <c r="AS812" s="75"/>
      <c r="AT812" s="75"/>
      <c r="AU812" s="75"/>
      <c r="AV812" s="75"/>
      <c r="AW812" s="75"/>
      <c r="AX812" s="75"/>
      <c r="AY812" s="75"/>
      <c r="AZ812" s="75"/>
      <c r="BA812" s="75"/>
      <c r="BB812" s="75"/>
      <c r="BC812" s="75"/>
      <c r="BD812" s="75"/>
      <c r="BE812" s="75"/>
      <c r="BF812" s="75"/>
      <c r="BG812" s="75"/>
      <c r="BH812" s="75"/>
      <c r="BI812" s="75"/>
      <c r="BJ812" s="75"/>
      <c r="BK812" s="75"/>
      <c r="BL812" s="75"/>
      <c r="BM812" s="75"/>
      <c r="BN812" s="75"/>
      <c r="BO812" s="75"/>
      <c r="BP812" s="75"/>
      <c r="BQ812" s="75"/>
      <c r="BR812" s="75"/>
      <c r="BS812" s="75"/>
      <c r="BT812" s="75"/>
      <c r="BU812" s="75"/>
      <c r="BV812" s="75"/>
      <c r="BW812" s="75"/>
      <c r="BX812" s="75"/>
      <c r="BY812" s="75"/>
      <c r="BZ812" s="75"/>
      <c r="CA812" s="75"/>
      <c r="CB812" s="75"/>
    </row>
    <row r="813" spans="1:80" ht="9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75"/>
      <c r="AQ813" s="75"/>
      <c r="AR813" s="75"/>
      <c r="AS813" s="75"/>
      <c r="AT813" s="75"/>
      <c r="AU813" s="75"/>
      <c r="AV813" s="75"/>
      <c r="AW813" s="75"/>
      <c r="AX813" s="75"/>
      <c r="AY813" s="75"/>
      <c r="AZ813" s="75"/>
      <c r="BA813" s="75"/>
      <c r="BB813" s="75"/>
      <c r="BC813" s="75"/>
      <c r="BD813" s="75"/>
      <c r="BE813" s="75"/>
      <c r="BF813" s="75"/>
      <c r="BG813" s="75"/>
      <c r="BH813" s="75"/>
      <c r="BI813" s="75"/>
      <c r="BJ813" s="75"/>
      <c r="BK813" s="75"/>
      <c r="BL813" s="75"/>
      <c r="BM813" s="75"/>
      <c r="BN813" s="75"/>
      <c r="BO813" s="75"/>
      <c r="BP813" s="75"/>
      <c r="BQ813" s="75"/>
      <c r="BR813" s="75"/>
      <c r="BS813" s="75"/>
      <c r="BT813" s="75"/>
      <c r="BU813" s="75"/>
      <c r="BV813" s="75"/>
      <c r="BW813" s="75"/>
      <c r="BX813" s="75"/>
      <c r="BY813" s="75"/>
      <c r="BZ813" s="75"/>
      <c r="CA813" s="75"/>
      <c r="CB813" s="75"/>
    </row>
    <row r="814" spans="1:80" ht="9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  <c r="AE814" s="75"/>
      <c r="AF814" s="75"/>
      <c r="AG814" s="75"/>
      <c r="AH814" s="75"/>
      <c r="AI814" s="75"/>
      <c r="AJ814" s="75"/>
      <c r="AK814" s="75"/>
      <c r="AL814" s="75"/>
      <c r="AM814" s="75"/>
      <c r="AN814" s="75"/>
      <c r="AO814" s="75"/>
      <c r="AP814" s="75"/>
      <c r="AQ814" s="75"/>
      <c r="AR814" s="75"/>
      <c r="AS814" s="75"/>
      <c r="AT814" s="75"/>
      <c r="AU814" s="75"/>
      <c r="AV814" s="75"/>
      <c r="AW814" s="75"/>
      <c r="AX814" s="75"/>
      <c r="AY814" s="75"/>
      <c r="AZ814" s="75"/>
      <c r="BA814" s="75"/>
      <c r="BB814" s="75"/>
      <c r="BC814" s="75"/>
      <c r="BD814" s="75"/>
      <c r="BE814" s="75"/>
      <c r="BF814" s="75"/>
      <c r="BG814" s="75"/>
      <c r="BH814" s="75"/>
      <c r="BI814" s="75"/>
      <c r="BJ814" s="75"/>
      <c r="BK814" s="75"/>
      <c r="BL814" s="75"/>
      <c r="BM814" s="75"/>
      <c r="BN814" s="75"/>
      <c r="BO814" s="75"/>
      <c r="BP814" s="75"/>
      <c r="BQ814" s="75"/>
      <c r="BR814" s="75"/>
      <c r="BS814" s="75"/>
      <c r="BT814" s="75"/>
      <c r="BU814" s="75"/>
      <c r="BV814" s="75"/>
      <c r="BW814" s="75"/>
      <c r="BX814" s="75"/>
      <c r="BY814" s="75"/>
      <c r="BZ814" s="75"/>
      <c r="CA814" s="75"/>
      <c r="CB814" s="75"/>
    </row>
    <row r="815" spans="1:80" ht="9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  <c r="AL815" s="75"/>
      <c r="AM815" s="75"/>
      <c r="AN815" s="75"/>
      <c r="AO815" s="75"/>
      <c r="AP815" s="75"/>
      <c r="AQ815" s="75"/>
      <c r="AR815" s="75"/>
      <c r="AS815" s="75"/>
      <c r="AT815" s="75"/>
      <c r="AU815" s="75"/>
      <c r="AV815" s="75"/>
      <c r="AW815" s="75"/>
      <c r="AX815" s="75"/>
      <c r="AY815" s="75"/>
      <c r="AZ815" s="75"/>
      <c r="BA815" s="75"/>
      <c r="BB815" s="75"/>
      <c r="BC815" s="75"/>
      <c r="BD815" s="75"/>
      <c r="BE815" s="75"/>
      <c r="BF815" s="75"/>
      <c r="BG815" s="75"/>
      <c r="BH815" s="75"/>
      <c r="BI815" s="75"/>
      <c r="BJ815" s="75"/>
      <c r="BK815" s="75"/>
      <c r="BL815" s="75"/>
      <c r="BM815" s="75"/>
      <c r="BN815" s="75"/>
      <c r="BO815" s="75"/>
      <c r="BP815" s="75"/>
      <c r="BQ815" s="75"/>
      <c r="BR815" s="75"/>
      <c r="BS815" s="75"/>
      <c r="BT815" s="75"/>
      <c r="BU815" s="75"/>
      <c r="BV815" s="75"/>
      <c r="BW815" s="75"/>
      <c r="BX815" s="75"/>
      <c r="BY815" s="75"/>
      <c r="BZ815" s="75"/>
      <c r="CA815" s="75"/>
      <c r="CB815" s="75"/>
    </row>
    <row r="816" spans="1:80" ht="9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  <c r="AH816" s="75"/>
      <c r="AI816" s="75"/>
      <c r="AJ816" s="75"/>
      <c r="AK816" s="75"/>
      <c r="AL816" s="75"/>
      <c r="AM816" s="75"/>
      <c r="AN816" s="75"/>
      <c r="AO816" s="75"/>
      <c r="AP816" s="75"/>
      <c r="AQ816" s="75"/>
      <c r="AR816" s="75"/>
      <c r="AS816" s="75"/>
      <c r="AT816" s="75"/>
      <c r="AU816" s="75"/>
      <c r="AV816" s="75"/>
      <c r="AW816" s="75"/>
      <c r="AX816" s="75"/>
      <c r="AY816" s="75"/>
      <c r="AZ816" s="75"/>
      <c r="BA816" s="75"/>
      <c r="BB816" s="75"/>
      <c r="BC816" s="75"/>
      <c r="BD816" s="75"/>
      <c r="BE816" s="75"/>
      <c r="BF816" s="75"/>
      <c r="BG816" s="75"/>
      <c r="BH816" s="75"/>
      <c r="BI816" s="75"/>
      <c r="BJ816" s="75"/>
      <c r="BK816" s="75"/>
      <c r="BL816" s="75"/>
      <c r="BM816" s="75"/>
      <c r="BN816" s="75"/>
      <c r="BO816" s="75"/>
      <c r="BP816" s="75"/>
      <c r="BQ816" s="75"/>
      <c r="BR816" s="75"/>
      <c r="BS816" s="75"/>
      <c r="BT816" s="75"/>
      <c r="BU816" s="75"/>
      <c r="BV816" s="75"/>
      <c r="BW816" s="75"/>
      <c r="BX816" s="75"/>
      <c r="BY816" s="75"/>
      <c r="BZ816" s="75"/>
      <c r="CA816" s="75"/>
      <c r="CB816" s="75"/>
    </row>
    <row r="817" spans="1:80" ht="9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  <c r="AE817" s="75"/>
      <c r="AF817" s="75"/>
      <c r="AG817" s="75"/>
      <c r="AH817" s="75"/>
      <c r="AI817" s="75"/>
      <c r="AJ817" s="75"/>
      <c r="AK817" s="75"/>
      <c r="AL817" s="75"/>
      <c r="AM817" s="75"/>
      <c r="AN817" s="75"/>
      <c r="AO817" s="75"/>
      <c r="AP817" s="75"/>
      <c r="AQ817" s="75"/>
      <c r="AR817" s="75"/>
      <c r="AS817" s="75"/>
      <c r="AT817" s="75"/>
      <c r="AU817" s="75"/>
      <c r="AV817" s="75"/>
      <c r="AW817" s="75"/>
      <c r="AX817" s="75"/>
      <c r="AY817" s="75"/>
      <c r="AZ817" s="75"/>
      <c r="BA817" s="75"/>
      <c r="BB817" s="75"/>
      <c r="BC817" s="75"/>
      <c r="BD817" s="75"/>
      <c r="BE817" s="75"/>
      <c r="BF817" s="75"/>
      <c r="BG817" s="75"/>
      <c r="BH817" s="75"/>
      <c r="BI817" s="75"/>
      <c r="BJ817" s="75"/>
      <c r="BK817" s="75"/>
      <c r="BL817" s="75"/>
      <c r="BM817" s="75"/>
      <c r="BN817" s="75"/>
      <c r="BO817" s="75"/>
      <c r="BP817" s="75"/>
      <c r="BQ817" s="75"/>
      <c r="BR817" s="75"/>
      <c r="BS817" s="75"/>
      <c r="BT817" s="75"/>
      <c r="BU817" s="75"/>
      <c r="BV817" s="75"/>
      <c r="BW817" s="75"/>
      <c r="BX817" s="75"/>
      <c r="BY817" s="75"/>
      <c r="BZ817" s="75"/>
      <c r="CA817" s="75"/>
      <c r="CB817" s="75"/>
    </row>
    <row r="818" spans="1:80" ht="9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  <c r="AE818" s="75"/>
      <c r="AF818" s="75"/>
      <c r="AG818" s="75"/>
      <c r="AH818" s="75"/>
      <c r="AI818" s="75"/>
      <c r="AJ818" s="75"/>
      <c r="AK818" s="75"/>
      <c r="AL818" s="75"/>
      <c r="AM818" s="75"/>
      <c r="AN818" s="75"/>
      <c r="AO818" s="75"/>
      <c r="AP818" s="75"/>
      <c r="AQ818" s="75"/>
      <c r="AR818" s="75"/>
      <c r="AS818" s="75"/>
      <c r="AT818" s="75"/>
      <c r="AU818" s="75"/>
      <c r="AV818" s="75"/>
      <c r="AW818" s="75"/>
      <c r="AX818" s="75"/>
      <c r="AY818" s="75"/>
      <c r="AZ818" s="75"/>
      <c r="BA818" s="75"/>
      <c r="BB818" s="75"/>
      <c r="BC818" s="75"/>
      <c r="BD818" s="75"/>
      <c r="BE818" s="75"/>
      <c r="BF818" s="75"/>
      <c r="BG818" s="75"/>
      <c r="BH818" s="75"/>
      <c r="BI818" s="75"/>
      <c r="BJ818" s="75"/>
      <c r="BK818" s="75"/>
      <c r="BL818" s="75"/>
      <c r="BM818" s="75"/>
      <c r="BN818" s="75"/>
      <c r="BO818" s="75"/>
      <c r="BP818" s="75"/>
      <c r="BQ818" s="75"/>
      <c r="BR818" s="75"/>
      <c r="BS818" s="75"/>
      <c r="BT818" s="75"/>
      <c r="BU818" s="75"/>
      <c r="BV818" s="75"/>
      <c r="BW818" s="75"/>
      <c r="BX818" s="75"/>
      <c r="BY818" s="75"/>
      <c r="BZ818" s="75"/>
      <c r="CA818" s="75"/>
      <c r="CB818" s="75"/>
    </row>
    <row r="819" spans="1:80" ht="9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  <c r="AE819" s="75"/>
      <c r="AF819" s="75"/>
      <c r="AG819" s="75"/>
      <c r="AH819" s="75"/>
      <c r="AI819" s="75"/>
      <c r="AJ819" s="75"/>
      <c r="AK819" s="75"/>
      <c r="AL819" s="75"/>
      <c r="AM819" s="75"/>
      <c r="AN819" s="75"/>
      <c r="AO819" s="75"/>
      <c r="AP819" s="75"/>
      <c r="AQ819" s="75"/>
      <c r="AR819" s="75"/>
      <c r="AS819" s="75"/>
      <c r="AT819" s="75"/>
      <c r="AU819" s="75"/>
      <c r="AV819" s="75"/>
      <c r="AW819" s="75"/>
      <c r="AX819" s="75"/>
      <c r="AY819" s="75"/>
      <c r="AZ819" s="75"/>
      <c r="BA819" s="75"/>
      <c r="BB819" s="75"/>
      <c r="BC819" s="75"/>
      <c r="BD819" s="75"/>
      <c r="BE819" s="75"/>
      <c r="BF819" s="75"/>
      <c r="BG819" s="75"/>
      <c r="BH819" s="75"/>
      <c r="BI819" s="75"/>
      <c r="BJ819" s="75"/>
      <c r="BK819" s="75"/>
      <c r="BL819" s="75"/>
      <c r="BM819" s="75"/>
      <c r="BN819" s="75"/>
      <c r="BO819" s="75"/>
      <c r="BP819" s="75"/>
      <c r="BQ819" s="75"/>
      <c r="BR819" s="75"/>
      <c r="BS819" s="75"/>
      <c r="BT819" s="75"/>
      <c r="BU819" s="75"/>
      <c r="BV819" s="75"/>
      <c r="BW819" s="75"/>
      <c r="BX819" s="75"/>
      <c r="BY819" s="75"/>
      <c r="BZ819" s="75"/>
      <c r="CA819" s="75"/>
      <c r="CB819" s="75"/>
    </row>
    <row r="820" spans="1:80" ht="9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  <c r="AE820" s="75"/>
      <c r="AF820" s="75"/>
      <c r="AG820" s="75"/>
      <c r="AH820" s="75"/>
      <c r="AI820" s="75"/>
      <c r="AJ820" s="75"/>
      <c r="AK820" s="75"/>
      <c r="AL820" s="75"/>
      <c r="AM820" s="75"/>
      <c r="AN820" s="75"/>
      <c r="AO820" s="75"/>
      <c r="AP820" s="75"/>
      <c r="AQ820" s="75"/>
      <c r="AR820" s="75"/>
      <c r="AS820" s="75"/>
      <c r="AT820" s="75"/>
      <c r="AU820" s="75"/>
      <c r="AV820" s="75"/>
      <c r="AW820" s="75"/>
      <c r="AX820" s="75"/>
      <c r="AY820" s="75"/>
      <c r="AZ820" s="75"/>
      <c r="BA820" s="75"/>
      <c r="BB820" s="75"/>
      <c r="BC820" s="75"/>
      <c r="BD820" s="75"/>
      <c r="BE820" s="75"/>
      <c r="BF820" s="75"/>
      <c r="BG820" s="75"/>
      <c r="BH820" s="75"/>
      <c r="BI820" s="75"/>
      <c r="BJ820" s="75"/>
      <c r="BK820" s="75"/>
      <c r="BL820" s="75"/>
      <c r="BM820" s="75"/>
      <c r="BN820" s="75"/>
      <c r="BO820" s="75"/>
      <c r="BP820" s="75"/>
      <c r="BQ820" s="75"/>
      <c r="BR820" s="75"/>
      <c r="BS820" s="75"/>
      <c r="BT820" s="75"/>
      <c r="BU820" s="75"/>
      <c r="BV820" s="75"/>
      <c r="BW820" s="75"/>
      <c r="BX820" s="75"/>
      <c r="BY820" s="75"/>
      <c r="BZ820" s="75"/>
      <c r="CA820" s="75"/>
      <c r="CB820" s="75"/>
    </row>
    <row r="821" spans="1:80" ht="9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  <c r="AE821" s="75"/>
      <c r="AF821" s="75"/>
      <c r="AG821" s="75"/>
      <c r="AH821" s="75"/>
      <c r="AI821" s="75"/>
      <c r="AJ821" s="75"/>
      <c r="AK821" s="75"/>
      <c r="AL821" s="75"/>
      <c r="AM821" s="75"/>
      <c r="AN821" s="75"/>
      <c r="AO821" s="75"/>
      <c r="AP821" s="75"/>
      <c r="AQ821" s="75"/>
      <c r="AR821" s="75"/>
      <c r="AS821" s="75"/>
      <c r="AT821" s="75"/>
      <c r="AU821" s="75"/>
      <c r="AV821" s="75"/>
      <c r="AW821" s="75"/>
      <c r="AX821" s="75"/>
      <c r="AY821" s="75"/>
      <c r="AZ821" s="75"/>
      <c r="BA821" s="75"/>
      <c r="BB821" s="75"/>
      <c r="BC821" s="75"/>
      <c r="BD821" s="75"/>
      <c r="BE821" s="75"/>
      <c r="BF821" s="75"/>
      <c r="BG821" s="75"/>
      <c r="BH821" s="75"/>
      <c r="BI821" s="75"/>
      <c r="BJ821" s="75"/>
      <c r="BK821" s="75"/>
      <c r="BL821" s="75"/>
      <c r="BM821" s="75"/>
      <c r="BN821" s="75"/>
      <c r="BO821" s="75"/>
      <c r="BP821" s="75"/>
      <c r="BQ821" s="75"/>
      <c r="BR821" s="75"/>
      <c r="BS821" s="75"/>
      <c r="BT821" s="75"/>
      <c r="BU821" s="75"/>
      <c r="BV821" s="75"/>
      <c r="BW821" s="75"/>
      <c r="BX821" s="75"/>
      <c r="BY821" s="75"/>
      <c r="BZ821" s="75"/>
      <c r="CA821" s="75"/>
      <c r="CB821" s="75"/>
    </row>
    <row r="822" spans="1:80" ht="9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  <c r="AG822" s="75"/>
      <c r="AH822" s="75"/>
      <c r="AI822" s="75"/>
      <c r="AJ822" s="75"/>
      <c r="AK822" s="75"/>
      <c r="AL822" s="75"/>
      <c r="AM822" s="75"/>
      <c r="AN822" s="75"/>
      <c r="AO822" s="75"/>
      <c r="AP822" s="75"/>
      <c r="AQ822" s="75"/>
      <c r="AR822" s="75"/>
      <c r="AS822" s="75"/>
      <c r="AT822" s="75"/>
      <c r="AU822" s="75"/>
      <c r="AV822" s="75"/>
      <c r="AW822" s="75"/>
      <c r="AX822" s="75"/>
      <c r="AY822" s="75"/>
      <c r="AZ822" s="75"/>
      <c r="BA822" s="75"/>
      <c r="BB822" s="75"/>
      <c r="BC822" s="75"/>
      <c r="BD822" s="75"/>
      <c r="BE822" s="75"/>
      <c r="BF822" s="75"/>
      <c r="BG822" s="75"/>
      <c r="BH822" s="75"/>
      <c r="BI822" s="75"/>
      <c r="BJ822" s="75"/>
      <c r="BK822" s="75"/>
      <c r="BL822" s="75"/>
      <c r="BM822" s="75"/>
      <c r="BN822" s="75"/>
      <c r="BO822" s="75"/>
      <c r="BP822" s="75"/>
      <c r="BQ822" s="75"/>
      <c r="BR822" s="75"/>
      <c r="BS822" s="75"/>
      <c r="BT822" s="75"/>
      <c r="BU822" s="75"/>
      <c r="BV822" s="75"/>
      <c r="BW822" s="75"/>
      <c r="BX822" s="75"/>
      <c r="BY822" s="75"/>
      <c r="BZ822" s="75"/>
      <c r="CA822" s="75"/>
      <c r="CB822" s="75"/>
    </row>
    <row r="823" spans="1:80" ht="9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  <c r="AG823" s="75"/>
      <c r="AH823" s="75"/>
      <c r="AI823" s="75"/>
      <c r="AJ823" s="75"/>
      <c r="AK823" s="75"/>
      <c r="AL823" s="75"/>
      <c r="AM823" s="75"/>
      <c r="AN823" s="75"/>
      <c r="AO823" s="75"/>
      <c r="AP823" s="75"/>
      <c r="AQ823" s="75"/>
      <c r="AR823" s="75"/>
      <c r="AS823" s="75"/>
      <c r="AT823" s="75"/>
      <c r="AU823" s="75"/>
      <c r="AV823" s="75"/>
      <c r="AW823" s="75"/>
      <c r="AX823" s="75"/>
      <c r="AY823" s="75"/>
      <c r="AZ823" s="75"/>
      <c r="BA823" s="75"/>
      <c r="BB823" s="75"/>
      <c r="BC823" s="75"/>
      <c r="BD823" s="75"/>
      <c r="BE823" s="75"/>
      <c r="BF823" s="75"/>
      <c r="BG823" s="75"/>
      <c r="BH823" s="75"/>
      <c r="BI823" s="75"/>
      <c r="BJ823" s="75"/>
      <c r="BK823" s="75"/>
      <c r="BL823" s="75"/>
      <c r="BM823" s="75"/>
      <c r="BN823" s="75"/>
      <c r="BO823" s="75"/>
      <c r="BP823" s="75"/>
      <c r="BQ823" s="75"/>
      <c r="BR823" s="75"/>
      <c r="BS823" s="75"/>
      <c r="BT823" s="75"/>
      <c r="BU823" s="75"/>
      <c r="BV823" s="75"/>
      <c r="BW823" s="75"/>
      <c r="BX823" s="75"/>
      <c r="BY823" s="75"/>
      <c r="BZ823" s="75"/>
      <c r="CA823" s="75"/>
      <c r="CB823" s="75"/>
    </row>
    <row r="824" spans="1:80" ht="9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  <c r="AG824" s="75"/>
      <c r="AH824" s="75"/>
      <c r="AI824" s="75"/>
      <c r="AJ824" s="75"/>
      <c r="AK824" s="75"/>
      <c r="AL824" s="75"/>
      <c r="AM824" s="75"/>
      <c r="AN824" s="75"/>
      <c r="AO824" s="75"/>
      <c r="AP824" s="75"/>
      <c r="AQ824" s="75"/>
      <c r="AR824" s="75"/>
      <c r="AS824" s="75"/>
      <c r="AT824" s="75"/>
      <c r="AU824" s="75"/>
      <c r="AV824" s="75"/>
      <c r="AW824" s="75"/>
      <c r="AX824" s="75"/>
      <c r="AY824" s="75"/>
      <c r="AZ824" s="75"/>
      <c r="BA824" s="75"/>
      <c r="BB824" s="75"/>
      <c r="BC824" s="75"/>
      <c r="BD824" s="75"/>
      <c r="BE824" s="75"/>
      <c r="BF824" s="75"/>
      <c r="BG824" s="75"/>
      <c r="BH824" s="75"/>
      <c r="BI824" s="75"/>
      <c r="BJ824" s="75"/>
      <c r="BK824" s="75"/>
      <c r="BL824" s="75"/>
      <c r="BM824" s="75"/>
      <c r="BN824" s="75"/>
      <c r="BO824" s="75"/>
      <c r="BP824" s="75"/>
      <c r="BQ824" s="75"/>
      <c r="BR824" s="75"/>
      <c r="BS824" s="75"/>
      <c r="BT824" s="75"/>
      <c r="BU824" s="75"/>
      <c r="BV824" s="75"/>
      <c r="BW824" s="75"/>
      <c r="BX824" s="75"/>
      <c r="BY824" s="75"/>
      <c r="BZ824" s="75"/>
      <c r="CA824" s="75"/>
      <c r="CB824" s="75"/>
    </row>
    <row r="825" spans="1:80" ht="9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  <c r="AE825" s="75"/>
      <c r="AF825" s="75"/>
      <c r="AG825" s="75"/>
      <c r="AH825" s="75"/>
      <c r="AI825" s="75"/>
      <c r="AJ825" s="75"/>
      <c r="AK825" s="75"/>
      <c r="AL825" s="75"/>
      <c r="AM825" s="75"/>
      <c r="AN825" s="75"/>
      <c r="AO825" s="75"/>
      <c r="AP825" s="75"/>
      <c r="AQ825" s="75"/>
      <c r="AR825" s="75"/>
      <c r="AS825" s="75"/>
      <c r="AT825" s="75"/>
      <c r="AU825" s="75"/>
      <c r="AV825" s="75"/>
      <c r="AW825" s="75"/>
      <c r="AX825" s="75"/>
      <c r="AY825" s="75"/>
      <c r="AZ825" s="75"/>
      <c r="BA825" s="75"/>
      <c r="BB825" s="75"/>
      <c r="BC825" s="75"/>
      <c r="BD825" s="75"/>
      <c r="BE825" s="75"/>
      <c r="BF825" s="75"/>
      <c r="BG825" s="75"/>
      <c r="BH825" s="75"/>
      <c r="BI825" s="75"/>
      <c r="BJ825" s="75"/>
      <c r="BK825" s="75"/>
      <c r="BL825" s="75"/>
      <c r="BM825" s="75"/>
      <c r="BN825" s="75"/>
      <c r="BO825" s="75"/>
      <c r="BP825" s="75"/>
      <c r="BQ825" s="75"/>
      <c r="BR825" s="75"/>
      <c r="BS825" s="75"/>
      <c r="BT825" s="75"/>
      <c r="BU825" s="75"/>
      <c r="BV825" s="75"/>
      <c r="BW825" s="75"/>
      <c r="BX825" s="75"/>
      <c r="BY825" s="75"/>
      <c r="BZ825" s="75"/>
      <c r="CA825" s="75"/>
      <c r="CB825" s="75"/>
    </row>
    <row r="826" spans="1:80" ht="9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  <c r="AH826" s="75"/>
      <c r="AI826" s="75"/>
      <c r="AJ826" s="75"/>
      <c r="AK826" s="75"/>
      <c r="AL826" s="75"/>
      <c r="AM826" s="75"/>
      <c r="AN826" s="75"/>
      <c r="AO826" s="75"/>
      <c r="AP826" s="75"/>
      <c r="AQ826" s="75"/>
      <c r="AR826" s="75"/>
      <c r="AS826" s="75"/>
      <c r="AT826" s="75"/>
      <c r="AU826" s="75"/>
      <c r="AV826" s="75"/>
      <c r="AW826" s="75"/>
      <c r="AX826" s="75"/>
      <c r="AY826" s="75"/>
      <c r="AZ826" s="75"/>
      <c r="BA826" s="75"/>
      <c r="BB826" s="75"/>
      <c r="BC826" s="75"/>
      <c r="BD826" s="75"/>
      <c r="BE826" s="75"/>
      <c r="BF826" s="75"/>
      <c r="BG826" s="75"/>
      <c r="BH826" s="75"/>
      <c r="BI826" s="75"/>
      <c r="BJ826" s="75"/>
      <c r="BK826" s="75"/>
      <c r="BL826" s="75"/>
      <c r="BM826" s="75"/>
      <c r="BN826" s="75"/>
      <c r="BO826" s="75"/>
      <c r="BP826" s="75"/>
      <c r="BQ826" s="75"/>
      <c r="BR826" s="75"/>
      <c r="BS826" s="75"/>
      <c r="BT826" s="75"/>
      <c r="BU826" s="75"/>
      <c r="BV826" s="75"/>
      <c r="BW826" s="75"/>
      <c r="BX826" s="75"/>
      <c r="BY826" s="75"/>
      <c r="BZ826" s="75"/>
      <c r="CA826" s="75"/>
      <c r="CB826" s="75"/>
    </row>
    <row r="827" spans="1:80" ht="9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75"/>
      <c r="AQ827" s="75"/>
      <c r="AR827" s="75"/>
      <c r="AS827" s="75"/>
      <c r="AT827" s="75"/>
      <c r="AU827" s="75"/>
      <c r="AV827" s="75"/>
      <c r="AW827" s="75"/>
      <c r="AX827" s="75"/>
      <c r="AY827" s="75"/>
      <c r="AZ827" s="75"/>
      <c r="BA827" s="75"/>
      <c r="BB827" s="75"/>
      <c r="BC827" s="75"/>
      <c r="BD827" s="75"/>
      <c r="BE827" s="75"/>
      <c r="BF827" s="75"/>
      <c r="BG827" s="75"/>
      <c r="BH827" s="75"/>
      <c r="BI827" s="75"/>
      <c r="BJ827" s="75"/>
      <c r="BK827" s="75"/>
      <c r="BL827" s="75"/>
      <c r="BM827" s="75"/>
      <c r="BN827" s="75"/>
      <c r="BO827" s="75"/>
      <c r="BP827" s="75"/>
      <c r="BQ827" s="75"/>
      <c r="BR827" s="75"/>
      <c r="BS827" s="75"/>
      <c r="BT827" s="75"/>
      <c r="BU827" s="75"/>
      <c r="BV827" s="75"/>
      <c r="BW827" s="75"/>
      <c r="BX827" s="75"/>
      <c r="BY827" s="75"/>
      <c r="BZ827" s="75"/>
      <c r="CA827" s="75"/>
      <c r="CB827" s="75"/>
    </row>
    <row r="828" spans="1:80" ht="9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  <c r="AE828" s="75"/>
      <c r="AF828" s="75"/>
      <c r="AG828" s="75"/>
      <c r="AH828" s="75"/>
      <c r="AI828" s="75"/>
      <c r="AJ828" s="75"/>
      <c r="AK828" s="75"/>
      <c r="AL828" s="75"/>
      <c r="AM828" s="75"/>
      <c r="AN828" s="75"/>
      <c r="AO828" s="75"/>
      <c r="AP828" s="75"/>
      <c r="AQ828" s="75"/>
      <c r="AR828" s="75"/>
      <c r="AS828" s="75"/>
      <c r="AT828" s="75"/>
      <c r="AU828" s="75"/>
      <c r="AV828" s="75"/>
      <c r="AW828" s="75"/>
      <c r="AX828" s="75"/>
      <c r="AY828" s="75"/>
      <c r="AZ828" s="75"/>
      <c r="BA828" s="75"/>
      <c r="BB828" s="75"/>
      <c r="BC828" s="75"/>
      <c r="BD828" s="75"/>
      <c r="BE828" s="75"/>
      <c r="BF828" s="75"/>
      <c r="BG828" s="75"/>
      <c r="BH828" s="75"/>
      <c r="BI828" s="75"/>
      <c r="BJ828" s="75"/>
      <c r="BK828" s="75"/>
      <c r="BL828" s="75"/>
      <c r="BM828" s="75"/>
      <c r="BN828" s="75"/>
      <c r="BO828" s="75"/>
      <c r="BP828" s="75"/>
      <c r="BQ828" s="75"/>
      <c r="BR828" s="75"/>
      <c r="BS828" s="75"/>
      <c r="BT828" s="75"/>
      <c r="BU828" s="75"/>
      <c r="BV828" s="75"/>
      <c r="BW828" s="75"/>
      <c r="BX828" s="75"/>
      <c r="BY828" s="75"/>
      <c r="BZ828" s="75"/>
      <c r="CA828" s="75"/>
      <c r="CB828" s="75"/>
    </row>
    <row r="829" spans="1:80" ht="9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  <c r="AG829" s="75"/>
      <c r="AH829" s="75"/>
      <c r="AI829" s="75"/>
      <c r="AJ829" s="75"/>
      <c r="AK829" s="75"/>
      <c r="AL829" s="75"/>
      <c r="AM829" s="75"/>
      <c r="AN829" s="75"/>
      <c r="AO829" s="75"/>
      <c r="AP829" s="75"/>
      <c r="AQ829" s="75"/>
      <c r="AR829" s="75"/>
      <c r="AS829" s="75"/>
      <c r="AT829" s="75"/>
      <c r="AU829" s="75"/>
      <c r="AV829" s="75"/>
      <c r="AW829" s="75"/>
      <c r="AX829" s="75"/>
      <c r="AY829" s="75"/>
      <c r="AZ829" s="75"/>
      <c r="BA829" s="75"/>
      <c r="BB829" s="75"/>
      <c r="BC829" s="75"/>
      <c r="BD829" s="75"/>
      <c r="BE829" s="75"/>
      <c r="BF829" s="75"/>
      <c r="BG829" s="75"/>
      <c r="BH829" s="75"/>
      <c r="BI829" s="75"/>
      <c r="BJ829" s="75"/>
      <c r="BK829" s="75"/>
      <c r="BL829" s="75"/>
      <c r="BM829" s="75"/>
      <c r="BN829" s="75"/>
      <c r="BO829" s="75"/>
      <c r="BP829" s="75"/>
      <c r="BQ829" s="75"/>
      <c r="BR829" s="75"/>
      <c r="BS829" s="75"/>
      <c r="BT829" s="75"/>
      <c r="BU829" s="75"/>
      <c r="BV829" s="75"/>
      <c r="BW829" s="75"/>
      <c r="BX829" s="75"/>
      <c r="BY829" s="75"/>
      <c r="BZ829" s="75"/>
      <c r="CA829" s="75"/>
      <c r="CB829" s="75"/>
    </row>
    <row r="830" spans="1:80" ht="9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  <c r="AG830" s="75"/>
      <c r="AH830" s="75"/>
      <c r="AI830" s="75"/>
      <c r="AJ830" s="75"/>
      <c r="AK830" s="75"/>
      <c r="AL830" s="75"/>
      <c r="AM830" s="75"/>
      <c r="AN830" s="75"/>
      <c r="AO830" s="75"/>
      <c r="AP830" s="75"/>
      <c r="AQ830" s="75"/>
      <c r="AR830" s="75"/>
      <c r="AS830" s="75"/>
      <c r="AT830" s="75"/>
      <c r="AU830" s="75"/>
      <c r="AV830" s="75"/>
      <c r="AW830" s="75"/>
      <c r="AX830" s="75"/>
      <c r="AY830" s="75"/>
      <c r="AZ830" s="75"/>
      <c r="BA830" s="75"/>
      <c r="BB830" s="75"/>
      <c r="BC830" s="75"/>
      <c r="BD830" s="75"/>
      <c r="BE830" s="75"/>
      <c r="BF830" s="75"/>
      <c r="BG830" s="75"/>
      <c r="BH830" s="75"/>
      <c r="BI830" s="75"/>
      <c r="BJ830" s="75"/>
      <c r="BK830" s="75"/>
      <c r="BL830" s="75"/>
      <c r="BM830" s="75"/>
      <c r="BN830" s="75"/>
      <c r="BO830" s="75"/>
      <c r="BP830" s="75"/>
      <c r="BQ830" s="75"/>
      <c r="BR830" s="75"/>
      <c r="BS830" s="75"/>
      <c r="BT830" s="75"/>
      <c r="BU830" s="75"/>
      <c r="BV830" s="75"/>
      <c r="BW830" s="75"/>
      <c r="BX830" s="75"/>
      <c r="BY830" s="75"/>
      <c r="BZ830" s="75"/>
      <c r="CA830" s="75"/>
      <c r="CB830" s="75"/>
    </row>
    <row r="831" spans="1:80" ht="9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  <c r="AE831" s="75"/>
      <c r="AF831" s="75"/>
      <c r="AG831" s="75"/>
      <c r="AH831" s="75"/>
      <c r="AI831" s="75"/>
      <c r="AJ831" s="75"/>
      <c r="AK831" s="75"/>
      <c r="AL831" s="75"/>
      <c r="AM831" s="75"/>
      <c r="AN831" s="75"/>
      <c r="AO831" s="75"/>
      <c r="AP831" s="75"/>
      <c r="AQ831" s="75"/>
      <c r="AR831" s="75"/>
      <c r="AS831" s="75"/>
      <c r="AT831" s="75"/>
      <c r="AU831" s="75"/>
      <c r="AV831" s="75"/>
      <c r="AW831" s="75"/>
      <c r="AX831" s="75"/>
      <c r="AY831" s="75"/>
      <c r="AZ831" s="75"/>
      <c r="BA831" s="75"/>
      <c r="BB831" s="75"/>
      <c r="BC831" s="75"/>
      <c r="BD831" s="75"/>
      <c r="BE831" s="75"/>
      <c r="BF831" s="75"/>
      <c r="BG831" s="75"/>
      <c r="BH831" s="75"/>
      <c r="BI831" s="75"/>
      <c r="BJ831" s="75"/>
      <c r="BK831" s="75"/>
      <c r="BL831" s="75"/>
      <c r="BM831" s="75"/>
      <c r="BN831" s="75"/>
      <c r="BO831" s="75"/>
      <c r="BP831" s="75"/>
      <c r="BQ831" s="75"/>
      <c r="BR831" s="75"/>
      <c r="BS831" s="75"/>
      <c r="BT831" s="75"/>
      <c r="BU831" s="75"/>
      <c r="BV831" s="75"/>
      <c r="BW831" s="75"/>
      <c r="BX831" s="75"/>
      <c r="BY831" s="75"/>
      <c r="BZ831" s="75"/>
      <c r="CA831" s="75"/>
      <c r="CB831" s="75"/>
    </row>
    <row r="832" spans="1:80" ht="9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  <c r="AE832" s="75"/>
      <c r="AF832" s="75"/>
      <c r="AG832" s="75"/>
      <c r="AH832" s="75"/>
      <c r="AI832" s="75"/>
      <c r="AJ832" s="75"/>
      <c r="AK832" s="75"/>
      <c r="AL832" s="75"/>
      <c r="AM832" s="75"/>
      <c r="AN832" s="75"/>
      <c r="AO832" s="75"/>
      <c r="AP832" s="75"/>
      <c r="AQ832" s="75"/>
      <c r="AR832" s="75"/>
      <c r="AS832" s="75"/>
      <c r="AT832" s="75"/>
      <c r="AU832" s="75"/>
      <c r="AV832" s="75"/>
      <c r="AW832" s="75"/>
      <c r="AX832" s="75"/>
      <c r="AY832" s="75"/>
      <c r="AZ832" s="75"/>
      <c r="BA832" s="75"/>
      <c r="BB832" s="75"/>
      <c r="BC832" s="75"/>
      <c r="BD832" s="75"/>
      <c r="BE832" s="75"/>
      <c r="BF832" s="75"/>
      <c r="BG832" s="75"/>
      <c r="BH832" s="75"/>
      <c r="BI832" s="75"/>
      <c r="BJ832" s="75"/>
      <c r="BK832" s="75"/>
      <c r="BL832" s="75"/>
      <c r="BM832" s="75"/>
      <c r="BN832" s="75"/>
      <c r="BO832" s="75"/>
      <c r="BP832" s="75"/>
      <c r="BQ832" s="75"/>
      <c r="BR832" s="75"/>
      <c r="BS832" s="75"/>
      <c r="BT832" s="75"/>
      <c r="BU832" s="75"/>
      <c r="BV832" s="75"/>
      <c r="BW832" s="75"/>
      <c r="BX832" s="75"/>
      <c r="BY832" s="75"/>
      <c r="BZ832" s="75"/>
      <c r="CA832" s="75"/>
      <c r="CB832" s="75"/>
    </row>
    <row r="833" spans="1:80" ht="9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  <c r="AE833" s="75"/>
      <c r="AF833" s="75"/>
      <c r="AG833" s="75"/>
      <c r="AH833" s="75"/>
      <c r="AI833" s="75"/>
      <c r="AJ833" s="75"/>
      <c r="AK833" s="75"/>
      <c r="AL833" s="75"/>
      <c r="AM833" s="75"/>
      <c r="AN833" s="75"/>
      <c r="AO833" s="75"/>
      <c r="AP833" s="75"/>
      <c r="AQ833" s="75"/>
      <c r="AR833" s="75"/>
      <c r="AS833" s="75"/>
      <c r="AT833" s="75"/>
      <c r="AU833" s="75"/>
      <c r="AV833" s="75"/>
      <c r="AW833" s="75"/>
      <c r="AX833" s="75"/>
      <c r="AY833" s="75"/>
      <c r="AZ833" s="75"/>
      <c r="BA833" s="75"/>
      <c r="BB833" s="75"/>
      <c r="BC833" s="75"/>
      <c r="BD833" s="75"/>
      <c r="BE833" s="75"/>
      <c r="BF833" s="75"/>
      <c r="BG833" s="75"/>
      <c r="BH833" s="75"/>
      <c r="BI833" s="75"/>
      <c r="BJ833" s="75"/>
      <c r="BK833" s="75"/>
      <c r="BL833" s="75"/>
      <c r="BM833" s="75"/>
      <c r="BN833" s="75"/>
      <c r="BO833" s="75"/>
      <c r="BP833" s="75"/>
      <c r="BQ833" s="75"/>
      <c r="BR833" s="75"/>
      <c r="BS833" s="75"/>
      <c r="BT833" s="75"/>
      <c r="BU833" s="75"/>
      <c r="BV833" s="75"/>
      <c r="BW833" s="75"/>
      <c r="BX833" s="75"/>
      <c r="BY833" s="75"/>
      <c r="BZ833" s="75"/>
      <c r="CA833" s="75"/>
      <c r="CB833" s="75"/>
    </row>
    <row r="834" spans="1:80" ht="9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  <c r="AE834" s="75"/>
      <c r="AF834" s="75"/>
      <c r="AG834" s="75"/>
      <c r="AH834" s="75"/>
      <c r="AI834" s="75"/>
      <c r="AJ834" s="75"/>
      <c r="AK834" s="75"/>
      <c r="AL834" s="75"/>
      <c r="AM834" s="75"/>
      <c r="AN834" s="75"/>
      <c r="AO834" s="75"/>
      <c r="AP834" s="75"/>
      <c r="AQ834" s="75"/>
      <c r="AR834" s="75"/>
      <c r="AS834" s="75"/>
      <c r="AT834" s="75"/>
      <c r="AU834" s="75"/>
      <c r="AV834" s="75"/>
      <c r="AW834" s="75"/>
      <c r="AX834" s="75"/>
      <c r="AY834" s="75"/>
      <c r="AZ834" s="75"/>
      <c r="BA834" s="75"/>
      <c r="BB834" s="75"/>
      <c r="BC834" s="75"/>
      <c r="BD834" s="75"/>
      <c r="BE834" s="75"/>
      <c r="BF834" s="75"/>
      <c r="BG834" s="75"/>
      <c r="BH834" s="75"/>
      <c r="BI834" s="75"/>
      <c r="BJ834" s="75"/>
      <c r="BK834" s="75"/>
      <c r="BL834" s="75"/>
      <c r="BM834" s="75"/>
      <c r="BN834" s="75"/>
      <c r="BO834" s="75"/>
      <c r="BP834" s="75"/>
      <c r="BQ834" s="75"/>
      <c r="BR834" s="75"/>
      <c r="BS834" s="75"/>
      <c r="BT834" s="75"/>
      <c r="BU834" s="75"/>
      <c r="BV834" s="75"/>
      <c r="BW834" s="75"/>
      <c r="BX834" s="75"/>
      <c r="BY834" s="75"/>
      <c r="BZ834" s="75"/>
      <c r="CA834" s="75"/>
      <c r="CB834" s="75"/>
    </row>
    <row r="835" spans="1:80" ht="9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  <c r="AG835" s="75"/>
      <c r="AH835" s="75"/>
      <c r="AI835" s="75"/>
      <c r="AJ835" s="75"/>
      <c r="AK835" s="75"/>
      <c r="AL835" s="75"/>
      <c r="AM835" s="75"/>
      <c r="AN835" s="75"/>
      <c r="AO835" s="75"/>
      <c r="AP835" s="75"/>
      <c r="AQ835" s="75"/>
      <c r="AR835" s="75"/>
      <c r="AS835" s="75"/>
      <c r="AT835" s="75"/>
      <c r="AU835" s="75"/>
      <c r="AV835" s="75"/>
      <c r="AW835" s="75"/>
      <c r="AX835" s="75"/>
      <c r="AY835" s="75"/>
      <c r="AZ835" s="75"/>
      <c r="BA835" s="75"/>
      <c r="BB835" s="75"/>
      <c r="BC835" s="75"/>
      <c r="BD835" s="75"/>
      <c r="BE835" s="75"/>
      <c r="BF835" s="75"/>
      <c r="BG835" s="75"/>
      <c r="BH835" s="75"/>
      <c r="BI835" s="75"/>
      <c r="BJ835" s="75"/>
      <c r="BK835" s="75"/>
      <c r="BL835" s="75"/>
      <c r="BM835" s="75"/>
      <c r="BN835" s="75"/>
      <c r="BO835" s="75"/>
      <c r="BP835" s="75"/>
      <c r="BQ835" s="75"/>
      <c r="BR835" s="75"/>
      <c r="BS835" s="75"/>
      <c r="BT835" s="75"/>
      <c r="BU835" s="75"/>
      <c r="BV835" s="75"/>
      <c r="BW835" s="75"/>
      <c r="BX835" s="75"/>
      <c r="BY835" s="75"/>
      <c r="BZ835" s="75"/>
      <c r="CA835" s="75"/>
      <c r="CB835" s="75"/>
    </row>
    <row r="836" spans="1:80" ht="9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  <c r="AG836" s="75"/>
      <c r="AH836" s="75"/>
      <c r="AI836" s="75"/>
      <c r="AJ836" s="75"/>
      <c r="AK836" s="75"/>
      <c r="AL836" s="75"/>
      <c r="AM836" s="75"/>
      <c r="AN836" s="75"/>
      <c r="AO836" s="75"/>
      <c r="AP836" s="75"/>
      <c r="AQ836" s="75"/>
      <c r="AR836" s="75"/>
      <c r="AS836" s="75"/>
      <c r="AT836" s="75"/>
      <c r="AU836" s="75"/>
      <c r="AV836" s="75"/>
      <c r="AW836" s="75"/>
      <c r="AX836" s="75"/>
      <c r="AY836" s="75"/>
      <c r="AZ836" s="75"/>
      <c r="BA836" s="75"/>
      <c r="BB836" s="75"/>
      <c r="BC836" s="75"/>
      <c r="BD836" s="75"/>
      <c r="BE836" s="75"/>
      <c r="BF836" s="75"/>
      <c r="BG836" s="75"/>
      <c r="BH836" s="75"/>
      <c r="BI836" s="75"/>
      <c r="BJ836" s="75"/>
      <c r="BK836" s="75"/>
      <c r="BL836" s="75"/>
      <c r="BM836" s="75"/>
      <c r="BN836" s="75"/>
      <c r="BO836" s="75"/>
      <c r="BP836" s="75"/>
      <c r="BQ836" s="75"/>
      <c r="BR836" s="75"/>
      <c r="BS836" s="75"/>
      <c r="BT836" s="75"/>
      <c r="BU836" s="75"/>
      <c r="BV836" s="75"/>
      <c r="BW836" s="75"/>
      <c r="BX836" s="75"/>
      <c r="BY836" s="75"/>
      <c r="BZ836" s="75"/>
      <c r="CA836" s="75"/>
      <c r="CB836" s="75"/>
    </row>
    <row r="837" spans="1:80" ht="9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5"/>
      <c r="AG837" s="75"/>
      <c r="AH837" s="75"/>
      <c r="AI837" s="75"/>
      <c r="AJ837" s="75"/>
      <c r="AK837" s="75"/>
      <c r="AL837" s="75"/>
      <c r="AM837" s="75"/>
      <c r="AN837" s="75"/>
      <c r="AO837" s="75"/>
      <c r="AP837" s="75"/>
      <c r="AQ837" s="75"/>
      <c r="AR837" s="75"/>
      <c r="AS837" s="75"/>
      <c r="AT837" s="75"/>
      <c r="AU837" s="75"/>
      <c r="AV837" s="75"/>
      <c r="AW837" s="75"/>
      <c r="AX837" s="75"/>
      <c r="AY837" s="75"/>
      <c r="AZ837" s="75"/>
      <c r="BA837" s="75"/>
      <c r="BB837" s="75"/>
      <c r="BC837" s="75"/>
      <c r="BD837" s="75"/>
      <c r="BE837" s="75"/>
      <c r="BF837" s="75"/>
      <c r="BG837" s="75"/>
      <c r="BH837" s="75"/>
      <c r="BI837" s="75"/>
      <c r="BJ837" s="75"/>
      <c r="BK837" s="75"/>
      <c r="BL837" s="75"/>
      <c r="BM837" s="75"/>
      <c r="BN837" s="75"/>
      <c r="BO837" s="75"/>
      <c r="BP837" s="75"/>
      <c r="BQ837" s="75"/>
      <c r="BR837" s="75"/>
      <c r="BS837" s="75"/>
      <c r="BT837" s="75"/>
      <c r="BU837" s="75"/>
      <c r="BV837" s="75"/>
      <c r="BW837" s="75"/>
      <c r="BX837" s="75"/>
      <c r="BY837" s="75"/>
      <c r="BZ837" s="75"/>
      <c r="CA837" s="75"/>
      <c r="CB837" s="75"/>
    </row>
    <row r="838" spans="1:80" ht="9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  <c r="AG838" s="75"/>
      <c r="AH838" s="75"/>
      <c r="AI838" s="75"/>
      <c r="AJ838" s="75"/>
      <c r="AK838" s="75"/>
      <c r="AL838" s="75"/>
      <c r="AM838" s="75"/>
      <c r="AN838" s="75"/>
      <c r="AO838" s="75"/>
      <c r="AP838" s="75"/>
      <c r="AQ838" s="75"/>
      <c r="AR838" s="75"/>
      <c r="AS838" s="75"/>
      <c r="AT838" s="75"/>
      <c r="AU838" s="75"/>
      <c r="AV838" s="75"/>
      <c r="AW838" s="75"/>
      <c r="AX838" s="75"/>
      <c r="AY838" s="75"/>
      <c r="AZ838" s="75"/>
      <c r="BA838" s="75"/>
      <c r="BB838" s="75"/>
      <c r="BC838" s="75"/>
      <c r="BD838" s="75"/>
      <c r="BE838" s="75"/>
      <c r="BF838" s="75"/>
      <c r="BG838" s="75"/>
      <c r="BH838" s="75"/>
      <c r="BI838" s="75"/>
      <c r="BJ838" s="75"/>
      <c r="BK838" s="75"/>
      <c r="BL838" s="75"/>
      <c r="BM838" s="75"/>
      <c r="BN838" s="75"/>
      <c r="BO838" s="75"/>
      <c r="BP838" s="75"/>
      <c r="BQ838" s="75"/>
      <c r="BR838" s="75"/>
      <c r="BS838" s="75"/>
      <c r="BT838" s="75"/>
      <c r="BU838" s="75"/>
      <c r="BV838" s="75"/>
      <c r="BW838" s="75"/>
      <c r="BX838" s="75"/>
      <c r="BY838" s="75"/>
      <c r="BZ838" s="75"/>
      <c r="CA838" s="75"/>
      <c r="CB838" s="75"/>
    </row>
    <row r="839" spans="1:80" ht="9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75"/>
      <c r="AI839" s="75"/>
      <c r="AJ839" s="75"/>
      <c r="AK839" s="75"/>
      <c r="AL839" s="75"/>
      <c r="AM839" s="75"/>
      <c r="AN839" s="75"/>
      <c r="AO839" s="75"/>
      <c r="AP839" s="75"/>
      <c r="AQ839" s="75"/>
      <c r="AR839" s="75"/>
      <c r="AS839" s="75"/>
      <c r="AT839" s="75"/>
      <c r="AU839" s="75"/>
      <c r="AV839" s="75"/>
      <c r="AW839" s="75"/>
      <c r="AX839" s="75"/>
      <c r="AY839" s="75"/>
      <c r="AZ839" s="75"/>
      <c r="BA839" s="75"/>
      <c r="BB839" s="75"/>
      <c r="BC839" s="75"/>
      <c r="BD839" s="75"/>
      <c r="BE839" s="75"/>
      <c r="BF839" s="75"/>
      <c r="BG839" s="75"/>
      <c r="BH839" s="75"/>
      <c r="BI839" s="75"/>
      <c r="BJ839" s="75"/>
      <c r="BK839" s="75"/>
      <c r="BL839" s="75"/>
      <c r="BM839" s="75"/>
      <c r="BN839" s="75"/>
      <c r="BO839" s="75"/>
      <c r="BP839" s="75"/>
      <c r="BQ839" s="75"/>
      <c r="BR839" s="75"/>
      <c r="BS839" s="75"/>
      <c r="BT839" s="75"/>
      <c r="BU839" s="75"/>
      <c r="BV839" s="75"/>
      <c r="BW839" s="75"/>
      <c r="BX839" s="75"/>
      <c r="BY839" s="75"/>
      <c r="BZ839" s="75"/>
      <c r="CA839" s="75"/>
      <c r="CB839" s="75"/>
    </row>
    <row r="840" spans="1:80" ht="9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  <c r="AG840" s="75"/>
      <c r="AH840" s="75"/>
      <c r="AI840" s="75"/>
      <c r="AJ840" s="75"/>
      <c r="AK840" s="75"/>
      <c r="AL840" s="75"/>
      <c r="AM840" s="75"/>
      <c r="AN840" s="75"/>
      <c r="AO840" s="75"/>
      <c r="AP840" s="75"/>
      <c r="AQ840" s="75"/>
      <c r="AR840" s="75"/>
      <c r="AS840" s="75"/>
      <c r="AT840" s="75"/>
      <c r="AU840" s="75"/>
      <c r="AV840" s="75"/>
      <c r="AW840" s="75"/>
      <c r="AX840" s="75"/>
      <c r="AY840" s="75"/>
      <c r="AZ840" s="75"/>
      <c r="BA840" s="75"/>
      <c r="BB840" s="75"/>
      <c r="BC840" s="75"/>
      <c r="BD840" s="75"/>
      <c r="BE840" s="75"/>
      <c r="BF840" s="75"/>
      <c r="BG840" s="75"/>
      <c r="BH840" s="75"/>
      <c r="BI840" s="75"/>
      <c r="BJ840" s="75"/>
      <c r="BK840" s="75"/>
      <c r="BL840" s="75"/>
      <c r="BM840" s="75"/>
      <c r="BN840" s="75"/>
      <c r="BO840" s="75"/>
      <c r="BP840" s="75"/>
      <c r="BQ840" s="75"/>
      <c r="BR840" s="75"/>
      <c r="BS840" s="75"/>
      <c r="BT840" s="75"/>
      <c r="BU840" s="75"/>
      <c r="BV840" s="75"/>
      <c r="BW840" s="75"/>
      <c r="BX840" s="75"/>
      <c r="BY840" s="75"/>
      <c r="BZ840" s="75"/>
      <c r="CA840" s="75"/>
      <c r="CB840" s="75"/>
    </row>
    <row r="841" spans="1:80" ht="9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  <c r="AG841" s="75"/>
      <c r="AH841" s="75"/>
      <c r="AI841" s="75"/>
      <c r="AJ841" s="75"/>
      <c r="AK841" s="75"/>
      <c r="AL841" s="75"/>
      <c r="AM841" s="75"/>
      <c r="AN841" s="75"/>
      <c r="AO841" s="75"/>
      <c r="AP841" s="75"/>
      <c r="AQ841" s="75"/>
      <c r="AR841" s="75"/>
      <c r="AS841" s="75"/>
      <c r="AT841" s="75"/>
      <c r="AU841" s="75"/>
      <c r="AV841" s="75"/>
      <c r="AW841" s="75"/>
      <c r="AX841" s="75"/>
      <c r="AY841" s="75"/>
      <c r="AZ841" s="75"/>
      <c r="BA841" s="75"/>
      <c r="BB841" s="75"/>
      <c r="BC841" s="75"/>
      <c r="BD841" s="75"/>
      <c r="BE841" s="75"/>
      <c r="BF841" s="75"/>
      <c r="BG841" s="75"/>
      <c r="BH841" s="75"/>
      <c r="BI841" s="75"/>
      <c r="BJ841" s="75"/>
      <c r="BK841" s="75"/>
      <c r="BL841" s="75"/>
      <c r="BM841" s="75"/>
      <c r="BN841" s="75"/>
      <c r="BO841" s="75"/>
      <c r="BP841" s="75"/>
      <c r="BQ841" s="75"/>
      <c r="BR841" s="75"/>
      <c r="BS841" s="75"/>
      <c r="BT841" s="75"/>
      <c r="BU841" s="75"/>
      <c r="BV841" s="75"/>
      <c r="BW841" s="75"/>
      <c r="BX841" s="75"/>
      <c r="BY841" s="75"/>
      <c r="BZ841" s="75"/>
      <c r="CA841" s="75"/>
      <c r="CB841" s="75"/>
    </row>
    <row r="842" spans="1:80" ht="9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  <c r="AE842" s="75"/>
      <c r="AF842" s="75"/>
      <c r="AG842" s="75"/>
      <c r="AH842" s="75"/>
      <c r="AI842" s="75"/>
      <c r="AJ842" s="75"/>
      <c r="AK842" s="75"/>
      <c r="AL842" s="75"/>
      <c r="AM842" s="75"/>
      <c r="AN842" s="75"/>
      <c r="AO842" s="75"/>
      <c r="AP842" s="75"/>
      <c r="AQ842" s="75"/>
      <c r="AR842" s="75"/>
      <c r="AS842" s="75"/>
      <c r="AT842" s="75"/>
      <c r="AU842" s="75"/>
      <c r="AV842" s="75"/>
      <c r="AW842" s="75"/>
      <c r="AX842" s="75"/>
      <c r="AY842" s="75"/>
      <c r="AZ842" s="75"/>
      <c r="BA842" s="75"/>
      <c r="BB842" s="75"/>
      <c r="BC842" s="75"/>
      <c r="BD842" s="75"/>
      <c r="BE842" s="75"/>
      <c r="BF842" s="75"/>
      <c r="BG842" s="75"/>
      <c r="BH842" s="75"/>
      <c r="BI842" s="75"/>
      <c r="BJ842" s="75"/>
      <c r="BK842" s="75"/>
      <c r="BL842" s="75"/>
      <c r="BM842" s="75"/>
      <c r="BN842" s="75"/>
      <c r="BO842" s="75"/>
      <c r="BP842" s="75"/>
      <c r="BQ842" s="75"/>
      <c r="BR842" s="75"/>
      <c r="BS842" s="75"/>
      <c r="BT842" s="75"/>
      <c r="BU842" s="75"/>
      <c r="BV842" s="75"/>
      <c r="BW842" s="75"/>
      <c r="BX842" s="75"/>
      <c r="BY842" s="75"/>
      <c r="BZ842" s="75"/>
      <c r="CA842" s="75"/>
      <c r="CB842" s="75"/>
    </row>
    <row r="843" spans="1:80" ht="9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  <c r="AE843" s="75"/>
      <c r="AF843" s="75"/>
      <c r="AG843" s="75"/>
      <c r="AH843" s="75"/>
      <c r="AI843" s="75"/>
      <c r="AJ843" s="75"/>
      <c r="AK843" s="75"/>
      <c r="AL843" s="75"/>
      <c r="AM843" s="75"/>
      <c r="AN843" s="75"/>
      <c r="AO843" s="75"/>
      <c r="AP843" s="75"/>
      <c r="AQ843" s="75"/>
      <c r="AR843" s="75"/>
      <c r="AS843" s="75"/>
      <c r="AT843" s="75"/>
      <c r="AU843" s="75"/>
      <c r="AV843" s="75"/>
      <c r="AW843" s="75"/>
      <c r="AX843" s="75"/>
      <c r="AY843" s="75"/>
      <c r="AZ843" s="75"/>
      <c r="BA843" s="75"/>
      <c r="BB843" s="75"/>
      <c r="BC843" s="75"/>
      <c r="BD843" s="75"/>
      <c r="BE843" s="75"/>
      <c r="BF843" s="75"/>
      <c r="BG843" s="75"/>
      <c r="BH843" s="75"/>
      <c r="BI843" s="75"/>
      <c r="BJ843" s="75"/>
      <c r="BK843" s="75"/>
      <c r="BL843" s="75"/>
      <c r="BM843" s="75"/>
      <c r="BN843" s="75"/>
      <c r="BO843" s="75"/>
      <c r="BP843" s="75"/>
      <c r="BQ843" s="75"/>
      <c r="BR843" s="75"/>
      <c r="BS843" s="75"/>
      <c r="BT843" s="75"/>
      <c r="BU843" s="75"/>
      <c r="BV843" s="75"/>
      <c r="BW843" s="75"/>
      <c r="BX843" s="75"/>
      <c r="BY843" s="75"/>
      <c r="BZ843" s="75"/>
      <c r="CA843" s="75"/>
      <c r="CB843" s="75"/>
    </row>
    <row r="844" spans="1:80" ht="9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  <c r="AE844" s="75"/>
      <c r="AF844" s="75"/>
      <c r="AG844" s="75"/>
      <c r="AH844" s="75"/>
      <c r="AI844" s="75"/>
      <c r="AJ844" s="75"/>
      <c r="AK844" s="75"/>
      <c r="AL844" s="75"/>
      <c r="AM844" s="75"/>
      <c r="AN844" s="75"/>
      <c r="AO844" s="75"/>
      <c r="AP844" s="75"/>
      <c r="AQ844" s="75"/>
      <c r="AR844" s="75"/>
      <c r="AS844" s="75"/>
      <c r="AT844" s="75"/>
      <c r="AU844" s="75"/>
      <c r="AV844" s="75"/>
      <c r="AW844" s="75"/>
      <c r="AX844" s="75"/>
      <c r="AY844" s="75"/>
      <c r="AZ844" s="75"/>
      <c r="BA844" s="75"/>
      <c r="BB844" s="75"/>
      <c r="BC844" s="75"/>
      <c r="BD844" s="75"/>
      <c r="BE844" s="75"/>
      <c r="BF844" s="75"/>
      <c r="BG844" s="75"/>
      <c r="BH844" s="75"/>
      <c r="BI844" s="75"/>
      <c r="BJ844" s="75"/>
      <c r="BK844" s="75"/>
      <c r="BL844" s="75"/>
      <c r="BM844" s="75"/>
      <c r="BN844" s="75"/>
      <c r="BO844" s="75"/>
      <c r="BP844" s="75"/>
      <c r="BQ844" s="75"/>
      <c r="BR844" s="75"/>
      <c r="BS844" s="75"/>
      <c r="BT844" s="75"/>
      <c r="BU844" s="75"/>
      <c r="BV844" s="75"/>
      <c r="BW844" s="75"/>
      <c r="BX844" s="75"/>
      <c r="BY844" s="75"/>
      <c r="BZ844" s="75"/>
      <c r="CA844" s="75"/>
      <c r="CB844" s="75"/>
    </row>
    <row r="845" spans="1:80" ht="9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  <c r="AE845" s="75"/>
      <c r="AF845" s="75"/>
      <c r="AG845" s="75"/>
      <c r="AH845" s="75"/>
      <c r="AI845" s="75"/>
      <c r="AJ845" s="75"/>
      <c r="AK845" s="75"/>
      <c r="AL845" s="75"/>
      <c r="AM845" s="75"/>
      <c r="AN845" s="75"/>
      <c r="AO845" s="75"/>
      <c r="AP845" s="75"/>
      <c r="AQ845" s="75"/>
      <c r="AR845" s="75"/>
      <c r="AS845" s="75"/>
      <c r="AT845" s="75"/>
      <c r="AU845" s="75"/>
      <c r="AV845" s="75"/>
      <c r="AW845" s="75"/>
      <c r="AX845" s="75"/>
      <c r="AY845" s="75"/>
      <c r="AZ845" s="75"/>
      <c r="BA845" s="75"/>
      <c r="BB845" s="75"/>
      <c r="BC845" s="75"/>
      <c r="BD845" s="75"/>
      <c r="BE845" s="75"/>
      <c r="BF845" s="75"/>
      <c r="BG845" s="75"/>
      <c r="BH845" s="75"/>
      <c r="BI845" s="75"/>
      <c r="BJ845" s="75"/>
      <c r="BK845" s="75"/>
      <c r="BL845" s="75"/>
      <c r="BM845" s="75"/>
      <c r="BN845" s="75"/>
      <c r="BO845" s="75"/>
      <c r="BP845" s="75"/>
      <c r="BQ845" s="75"/>
      <c r="BR845" s="75"/>
      <c r="BS845" s="75"/>
      <c r="BT845" s="75"/>
      <c r="BU845" s="75"/>
      <c r="BV845" s="75"/>
      <c r="BW845" s="75"/>
      <c r="BX845" s="75"/>
      <c r="BY845" s="75"/>
      <c r="BZ845" s="75"/>
      <c r="CA845" s="75"/>
      <c r="CB845" s="75"/>
    </row>
    <row r="846" spans="1:80" ht="9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  <c r="AG846" s="75"/>
      <c r="AH846" s="75"/>
      <c r="AI846" s="75"/>
      <c r="AJ846" s="75"/>
      <c r="AK846" s="75"/>
      <c r="AL846" s="75"/>
      <c r="AM846" s="75"/>
      <c r="AN846" s="75"/>
      <c r="AO846" s="75"/>
      <c r="AP846" s="75"/>
      <c r="AQ846" s="75"/>
      <c r="AR846" s="75"/>
      <c r="AS846" s="75"/>
      <c r="AT846" s="75"/>
      <c r="AU846" s="75"/>
      <c r="AV846" s="75"/>
      <c r="AW846" s="75"/>
      <c r="AX846" s="75"/>
      <c r="AY846" s="75"/>
      <c r="AZ846" s="75"/>
      <c r="BA846" s="75"/>
      <c r="BB846" s="75"/>
      <c r="BC846" s="75"/>
      <c r="BD846" s="75"/>
      <c r="BE846" s="75"/>
      <c r="BF846" s="75"/>
      <c r="BG846" s="75"/>
      <c r="BH846" s="75"/>
      <c r="BI846" s="75"/>
      <c r="BJ846" s="75"/>
      <c r="BK846" s="75"/>
      <c r="BL846" s="75"/>
      <c r="BM846" s="75"/>
      <c r="BN846" s="75"/>
      <c r="BO846" s="75"/>
      <c r="BP846" s="75"/>
      <c r="BQ846" s="75"/>
      <c r="BR846" s="75"/>
      <c r="BS846" s="75"/>
      <c r="BT846" s="75"/>
      <c r="BU846" s="75"/>
      <c r="BV846" s="75"/>
      <c r="BW846" s="75"/>
      <c r="BX846" s="75"/>
      <c r="BY846" s="75"/>
      <c r="BZ846" s="75"/>
      <c r="CA846" s="75"/>
      <c r="CB846" s="75"/>
    </row>
    <row r="847" spans="1:80" ht="9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  <c r="AG847" s="75"/>
      <c r="AH847" s="75"/>
      <c r="AI847" s="75"/>
      <c r="AJ847" s="75"/>
      <c r="AK847" s="75"/>
      <c r="AL847" s="75"/>
      <c r="AM847" s="75"/>
      <c r="AN847" s="75"/>
      <c r="AO847" s="75"/>
      <c r="AP847" s="75"/>
      <c r="AQ847" s="75"/>
      <c r="AR847" s="75"/>
      <c r="AS847" s="75"/>
      <c r="AT847" s="75"/>
      <c r="AU847" s="75"/>
      <c r="AV847" s="75"/>
      <c r="AW847" s="75"/>
      <c r="AX847" s="75"/>
      <c r="AY847" s="75"/>
      <c r="AZ847" s="75"/>
      <c r="BA847" s="75"/>
      <c r="BB847" s="75"/>
      <c r="BC847" s="75"/>
      <c r="BD847" s="75"/>
      <c r="BE847" s="75"/>
      <c r="BF847" s="75"/>
      <c r="BG847" s="75"/>
      <c r="BH847" s="75"/>
      <c r="BI847" s="75"/>
      <c r="BJ847" s="75"/>
      <c r="BK847" s="75"/>
      <c r="BL847" s="75"/>
      <c r="BM847" s="75"/>
      <c r="BN847" s="75"/>
      <c r="BO847" s="75"/>
      <c r="BP847" s="75"/>
      <c r="BQ847" s="75"/>
      <c r="BR847" s="75"/>
      <c r="BS847" s="75"/>
      <c r="BT847" s="75"/>
      <c r="BU847" s="75"/>
      <c r="BV847" s="75"/>
      <c r="BW847" s="75"/>
      <c r="BX847" s="75"/>
      <c r="BY847" s="75"/>
      <c r="BZ847" s="75"/>
      <c r="CA847" s="75"/>
      <c r="CB847" s="75"/>
    </row>
    <row r="848" spans="1:80" ht="9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  <c r="AG848" s="75"/>
      <c r="AH848" s="75"/>
      <c r="AI848" s="75"/>
      <c r="AJ848" s="75"/>
      <c r="AK848" s="75"/>
      <c r="AL848" s="75"/>
      <c r="AM848" s="75"/>
      <c r="AN848" s="75"/>
      <c r="AO848" s="75"/>
      <c r="AP848" s="75"/>
      <c r="AQ848" s="75"/>
      <c r="AR848" s="75"/>
      <c r="AS848" s="75"/>
      <c r="AT848" s="75"/>
      <c r="AU848" s="75"/>
      <c r="AV848" s="75"/>
      <c r="AW848" s="75"/>
      <c r="AX848" s="75"/>
      <c r="AY848" s="75"/>
      <c r="AZ848" s="75"/>
      <c r="BA848" s="75"/>
      <c r="BB848" s="75"/>
      <c r="BC848" s="75"/>
      <c r="BD848" s="75"/>
      <c r="BE848" s="75"/>
      <c r="BF848" s="75"/>
      <c r="BG848" s="75"/>
      <c r="BH848" s="75"/>
      <c r="BI848" s="75"/>
      <c r="BJ848" s="75"/>
      <c r="BK848" s="75"/>
      <c r="BL848" s="75"/>
      <c r="BM848" s="75"/>
      <c r="BN848" s="75"/>
      <c r="BO848" s="75"/>
      <c r="BP848" s="75"/>
      <c r="BQ848" s="75"/>
      <c r="BR848" s="75"/>
      <c r="BS848" s="75"/>
      <c r="BT848" s="75"/>
      <c r="BU848" s="75"/>
      <c r="BV848" s="75"/>
      <c r="BW848" s="75"/>
      <c r="BX848" s="75"/>
      <c r="BY848" s="75"/>
      <c r="BZ848" s="75"/>
      <c r="CA848" s="75"/>
      <c r="CB848" s="75"/>
    </row>
    <row r="849" spans="1:80" ht="9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  <c r="AL849" s="75"/>
      <c r="AM849" s="75"/>
      <c r="AN849" s="75"/>
      <c r="AO849" s="75"/>
      <c r="AP849" s="75"/>
      <c r="AQ849" s="75"/>
      <c r="AR849" s="75"/>
      <c r="AS849" s="75"/>
      <c r="AT849" s="75"/>
      <c r="AU849" s="75"/>
      <c r="AV849" s="75"/>
      <c r="AW849" s="75"/>
      <c r="AX849" s="75"/>
      <c r="AY849" s="75"/>
      <c r="AZ849" s="75"/>
      <c r="BA849" s="75"/>
      <c r="BB849" s="75"/>
      <c r="BC849" s="75"/>
      <c r="BD849" s="75"/>
      <c r="BE849" s="75"/>
      <c r="BF849" s="75"/>
      <c r="BG849" s="75"/>
      <c r="BH849" s="75"/>
      <c r="BI849" s="75"/>
      <c r="BJ849" s="75"/>
      <c r="BK849" s="75"/>
      <c r="BL849" s="75"/>
      <c r="BM849" s="75"/>
      <c r="BN849" s="75"/>
      <c r="BO849" s="75"/>
      <c r="BP849" s="75"/>
      <c r="BQ849" s="75"/>
      <c r="BR849" s="75"/>
      <c r="BS849" s="75"/>
      <c r="BT849" s="75"/>
      <c r="BU849" s="75"/>
      <c r="BV849" s="75"/>
      <c r="BW849" s="75"/>
      <c r="BX849" s="75"/>
      <c r="BY849" s="75"/>
      <c r="BZ849" s="75"/>
      <c r="CA849" s="75"/>
      <c r="CB849" s="75"/>
    </row>
    <row r="850" spans="1:80" ht="9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  <c r="AL850" s="75"/>
      <c r="AM850" s="75"/>
      <c r="AN850" s="75"/>
      <c r="AO850" s="75"/>
      <c r="AP850" s="75"/>
      <c r="AQ850" s="75"/>
      <c r="AR850" s="75"/>
      <c r="AS850" s="75"/>
      <c r="AT850" s="75"/>
      <c r="AU850" s="75"/>
      <c r="AV850" s="75"/>
      <c r="AW850" s="75"/>
      <c r="AX850" s="75"/>
      <c r="AY850" s="75"/>
      <c r="AZ850" s="75"/>
      <c r="BA850" s="75"/>
      <c r="BB850" s="75"/>
      <c r="BC850" s="75"/>
      <c r="BD850" s="75"/>
      <c r="BE850" s="75"/>
      <c r="BF850" s="75"/>
      <c r="BG850" s="75"/>
      <c r="BH850" s="75"/>
      <c r="BI850" s="75"/>
      <c r="BJ850" s="75"/>
      <c r="BK850" s="75"/>
      <c r="BL850" s="75"/>
      <c r="BM850" s="75"/>
      <c r="BN850" s="75"/>
      <c r="BO850" s="75"/>
      <c r="BP850" s="75"/>
      <c r="BQ850" s="75"/>
      <c r="BR850" s="75"/>
      <c r="BS850" s="75"/>
      <c r="BT850" s="75"/>
      <c r="BU850" s="75"/>
      <c r="BV850" s="75"/>
      <c r="BW850" s="75"/>
      <c r="BX850" s="75"/>
      <c r="BY850" s="75"/>
      <c r="BZ850" s="75"/>
      <c r="CA850" s="75"/>
      <c r="CB850" s="75"/>
    </row>
    <row r="851" spans="1:80" ht="9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  <c r="AL851" s="75"/>
      <c r="AM851" s="75"/>
      <c r="AN851" s="75"/>
      <c r="AO851" s="75"/>
      <c r="AP851" s="75"/>
      <c r="AQ851" s="75"/>
      <c r="AR851" s="75"/>
      <c r="AS851" s="75"/>
      <c r="AT851" s="75"/>
      <c r="AU851" s="75"/>
      <c r="AV851" s="75"/>
      <c r="AW851" s="75"/>
      <c r="AX851" s="75"/>
      <c r="AY851" s="75"/>
      <c r="AZ851" s="75"/>
      <c r="BA851" s="75"/>
      <c r="BB851" s="75"/>
      <c r="BC851" s="75"/>
      <c r="BD851" s="75"/>
      <c r="BE851" s="75"/>
      <c r="BF851" s="75"/>
      <c r="BG851" s="75"/>
      <c r="BH851" s="75"/>
      <c r="BI851" s="75"/>
      <c r="BJ851" s="75"/>
      <c r="BK851" s="75"/>
      <c r="BL851" s="75"/>
      <c r="BM851" s="75"/>
      <c r="BN851" s="75"/>
      <c r="BO851" s="75"/>
      <c r="BP851" s="75"/>
      <c r="BQ851" s="75"/>
      <c r="BR851" s="75"/>
      <c r="BS851" s="75"/>
      <c r="BT851" s="75"/>
      <c r="BU851" s="75"/>
      <c r="BV851" s="75"/>
      <c r="BW851" s="75"/>
      <c r="BX851" s="75"/>
      <c r="BY851" s="75"/>
      <c r="BZ851" s="75"/>
      <c r="CA851" s="75"/>
      <c r="CB851" s="75"/>
    </row>
    <row r="852" spans="1:80" ht="9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  <c r="AD852" s="75"/>
      <c r="AE852" s="75"/>
      <c r="AF852" s="75"/>
      <c r="AG852" s="75"/>
      <c r="AH852" s="75"/>
      <c r="AI852" s="75"/>
      <c r="AJ852" s="75"/>
      <c r="AK852" s="75"/>
      <c r="AL852" s="75"/>
      <c r="AM852" s="75"/>
      <c r="AN852" s="75"/>
      <c r="AO852" s="75"/>
      <c r="AP852" s="75"/>
      <c r="AQ852" s="75"/>
      <c r="AR852" s="75"/>
      <c r="AS852" s="75"/>
      <c r="AT852" s="75"/>
      <c r="AU852" s="75"/>
      <c r="AV852" s="75"/>
      <c r="AW852" s="75"/>
      <c r="AX852" s="75"/>
      <c r="AY852" s="75"/>
      <c r="AZ852" s="75"/>
      <c r="BA852" s="75"/>
      <c r="BB852" s="75"/>
      <c r="BC852" s="75"/>
      <c r="BD852" s="75"/>
      <c r="BE852" s="75"/>
      <c r="BF852" s="75"/>
      <c r="BG852" s="75"/>
      <c r="BH852" s="75"/>
      <c r="BI852" s="75"/>
      <c r="BJ852" s="75"/>
      <c r="BK852" s="75"/>
      <c r="BL852" s="75"/>
      <c r="BM852" s="75"/>
      <c r="BN852" s="75"/>
      <c r="BO852" s="75"/>
      <c r="BP852" s="75"/>
      <c r="BQ852" s="75"/>
      <c r="BR852" s="75"/>
      <c r="BS852" s="75"/>
      <c r="BT852" s="75"/>
      <c r="BU852" s="75"/>
      <c r="BV852" s="75"/>
      <c r="BW852" s="75"/>
      <c r="BX852" s="75"/>
      <c r="BY852" s="75"/>
      <c r="BZ852" s="75"/>
      <c r="CA852" s="75"/>
      <c r="CB852" s="75"/>
    </row>
    <row r="853" spans="1:80" ht="9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  <c r="AD853" s="75"/>
      <c r="AE853" s="75"/>
      <c r="AF853" s="75"/>
      <c r="AG853" s="75"/>
      <c r="AH853" s="75"/>
      <c r="AI853" s="75"/>
      <c r="AJ853" s="75"/>
      <c r="AK853" s="75"/>
      <c r="AL853" s="75"/>
      <c r="AM853" s="75"/>
      <c r="AN853" s="75"/>
      <c r="AO853" s="75"/>
      <c r="AP853" s="75"/>
      <c r="AQ853" s="75"/>
      <c r="AR853" s="75"/>
      <c r="AS853" s="75"/>
      <c r="AT853" s="75"/>
      <c r="AU853" s="75"/>
      <c r="AV853" s="75"/>
      <c r="AW853" s="75"/>
      <c r="AX853" s="75"/>
      <c r="AY853" s="75"/>
      <c r="AZ853" s="75"/>
      <c r="BA853" s="75"/>
      <c r="BB853" s="75"/>
      <c r="BC853" s="75"/>
      <c r="BD853" s="75"/>
      <c r="BE853" s="75"/>
      <c r="BF853" s="75"/>
      <c r="BG853" s="75"/>
      <c r="BH853" s="75"/>
      <c r="BI853" s="75"/>
      <c r="BJ853" s="75"/>
      <c r="BK853" s="75"/>
      <c r="BL853" s="75"/>
      <c r="BM853" s="75"/>
      <c r="BN853" s="75"/>
      <c r="BO853" s="75"/>
      <c r="BP853" s="75"/>
      <c r="BQ853" s="75"/>
      <c r="BR853" s="75"/>
      <c r="BS853" s="75"/>
      <c r="BT853" s="75"/>
      <c r="BU853" s="75"/>
      <c r="BV853" s="75"/>
      <c r="BW853" s="75"/>
      <c r="BX853" s="75"/>
      <c r="BY853" s="75"/>
      <c r="BZ853" s="75"/>
      <c r="CA853" s="75"/>
      <c r="CB853" s="75"/>
    </row>
    <row r="854" spans="1:80" ht="9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/>
      <c r="AE854" s="75"/>
      <c r="AF854" s="75"/>
      <c r="AG854" s="75"/>
      <c r="AH854" s="75"/>
      <c r="AI854" s="75"/>
      <c r="AJ854" s="75"/>
      <c r="AK854" s="75"/>
      <c r="AL854" s="75"/>
      <c r="AM854" s="75"/>
      <c r="AN854" s="75"/>
      <c r="AO854" s="75"/>
      <c r="AP854" s="75"/>
      <c r="AQ854" s="75"/>
      <c r="AR854" s="75"/>
      <c r="AS854" s="75"/>
      <c r="AT854" s="75"/>
      <c r="AU854" s="75"/>
      <c r="AV854" s="75"/>
      <c r="AW854" s="75"/>
      <c r="AX854" s="75"/>
      <c r="AY854" s="75"/>
      <c r="AZ854" s="75"/>
      <c r="BA854" s="75"/>
      <c r="BB854" s="75"/>
      <c r="BC854" s="75"/>
      <c r="BD854" s="75"/>
      <c r="BE854" s="75"/>
      <c r="BF854" s="75"/>
      <c r="BG854" s="75"/>
      <c r="BH854" s="75"/>
      <c r="BI854" s="75"/>
      <c r="BJ854" s="75"/>
      <c r="BK854" s="75"/>
      <c r="BL854" s="75"/>
      <c r="BM854" s="75"/>
      <c r="BN854" s="75"/>
      <c r="BO854" s="75"/>
      <c r="BP854" s="75"/>
      <c r="BQ854" s="75"/>
      <c r="BR854" s="75"/>
      <c r="BS854" s="75"/>
      <c r="BT854" s="75"/>
      <c r="BU854" s="75"/>
      <c r="BV854" s="75"/>
      <c r="BW854" s="75"/>
      <c r="BX854" s="75"/>
      <c r="BY854" s="75"/>
      <c r="BZ854" s="75"/>
      <c r="CA854" s="75"/>
      <c r="CB854" s="75"/>
    </row>
    <row r="855" spans="1:80" ht="9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  <c r="AE855" s="75"/>
      <c r="AF855" s="75"/>
      <c r="AG855" s="75"/>
      <c r="AH855" s="75"/>
      <c r="AI855" s="75"/>
      <c r="AJ855" s="75"/>
      <c r="AK855" s="75"/>
      <c r="AL855" s="75"/>
      <c r="AM855" s="75"/>
      <c r="AN855" s="75"/>
      <c r="AO855" s="75"/>
      <c r="AP855" s="75"/>
      <c r="AQ855" s="75"/>
      <c r="AR855" s="75"/>
      <c r="AS855" s="75"/>
      <c r="AT855" s="75"/>
      <c r="AU855" s="75"/>
      <c r="AV855" s="75"/>
      <c r="AW855" s="75"/>
      <c r="AX855" s="75"/>
      <c r="AY855" s="75"/>
      <c r="AZ855" s="75"/>
      <c r="BA855" s="75"/>
      <c r="BB855" s="75"/>
      <c r="BC855" s="75"/>
      <c r="BD855" s="75"/>
      <c r="BE855" s="75"/>
      <c r="BF855" s="75"/>
      <c r="BG855" s="75"/>
      <c r="BH855" s="75"/>
      <c r="BI855" s="75"/>
      <c r="BJ855" s="75"/>
      <c r="BK855" s="75"/>
      <c r="BL855" s="75"/>
      <c r="BM855" s="75"/>
      <c r="BN855" s="75"/>
      <c r="BO855" s="75"/>
      <c r="BP855" s="75"/>
      <c r="BQ855" s="75"/>
      <c r="BR855" s="75"/>
      <c r="BS855" s="75"/>
      <c r="BT855" s="75"/>
      <c r="BU855" s="75"/>
      <c r="BV855" s="75"/>
      <c r="BW855" s="75"/>
      <c r="BX855" s="75"/>
      <c r="BY855" s="75"/>
      <c r="BZ855" s="75"/>
      <c r="CA855" s="75"/>
      <c r="CB855" s="75"/>
    </row>
    <row r="856" spans="1:80" ht="9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  <c r="AE856" s="75"/>
      <c r="AF856" s="75"/>
      <c r="AG856" s="75"/>
      <c r="AH856" s="75"/>
      <c r="AI856" s="75"/>
      <c r="AJ856" s="75"/>
      <c r="AK856" s="75"/>
      <c r="AL856" s="75"/>
      <c r="AM856" s="75"/>
      <c r="AN856" s="75"/>
      <c r="AO856" s="75"/>
      <c r="AP856" s="75"/>
      <c r="AQ856" s="75"/>
      <c r="AR856" s="75"/>
      <c r="AS856" s="75"/>
      <c r="AT856" s="75"/>
      <c r="AU856" s="75"/>
      <c r="AV856" s="75"/>
      <c r="AW856" s="75"/>
      <c r="AX856" s="75"/>
      <c r="AY856" s="75"/>
      <c r="AZ856" s="75"/>
      <c r="BA856" s="75"/>
      <c r="BB856" s="75"/>
      <c r="BC856" s="75"/>
      <c r="BD856" s="75"/>
      <c r="BE856" s="75"/>
      <c r="BF856" s="75"/>
      <c r="BG856" s="75"/>
      <c r="BH856" s="75"/>
      <c r="BI856" s="75"/>
      <c r="BJ856" s="75"/>
      <c r="BK856" s="75"/>
      <c r="BL856" s="75"/>
      <c r="BM856" s="75"/>
      <c r="BN856" s="75"/>
      <c r="BO856" s="75"/>
      <c r="BP856" s="75"/>
      <c r="BQ856" s="75"/>
      <c r="BR856" s="75"/>
      <c r="BS856" s="75"/>
      <c r="BT856" s="75"/>
      <c r="BU856" s="75"/>
      <c r="BV856" s="75"/>
      <c r="BW856" s="75"/>
      <c r="BX856" s="75"/>
      <c r="BY856" s="75"/>
      <c r="BZ856" s="75"/>
      <c r="CA856" s="75"/>
      <c r="CB856" s="75"/>
    </row>
    <row r="857" spans="1:80" ht="9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  <c r="AE857" s="75"/>
      <c r="AF857" s="75"/>
      <c r="AG857" s="75"/>
      <c r="AH857" s="75"/>
      <c r="AI857" s="75"/>
      <c r="AJ857" s="75"/>
      <c r="AK857" s="75"/>
      <c r="AL857" s="75"/>
      <c r="AM857" s="75"/>
      <c r="AN857" s="75"/>
      <c r="AO857" s="75"/>
      <c r="AP857" s="75"/>
      <c r="AQ857" s="75"/>
      <c r="AR857" s="75"/>
      <c r="AS857" s="75"/>
      <c r="AT857" s="75"/>
      <c r="AU857" s="75"/>
      <c r="AV857" s="75"/>
      <c r="AW857" s="75"/>
      <c r="AX857" s="75"/>
      <c r="AY857" s="75"/>
      <c r="AZ857" s="75"/>
      <c r="BA857" s="75"/>
      <c r="BB857" s="75"/>
      <c r="BC857" s="75"/>
      <c r="BD857" s="75"/>
      <c r="BE857" s="75"/>
      <c r="BF857" s="75"/>
      <c r="BG857" s="75"/>
      <c r="BH857" s="75"/>
      <c r="BI857" s="75"/>
      <c r="BJ857" s="75"/>
      <c r="BK857" s="75"/>
      <c r="BL857" s="75"/>
      <c r="BM857" s="75"/>
      <c r="BN857" s="75"/>
      <c r="BO857" s="75"/>
      <c r="BP857" s="75"/>
      <c r="BQ857" s="75"/>
      <c r="BR857" s="75"/>
      <c r="BS857" s="75"/>
      <c r="BT857" s="75"/>
      <c r="BU857" s="75"/>
      <c r="BV857" s="75"/>
      <c r="BW857" s="75"/>
      <c r="BX857" s="75"/>
      <c r="BY857" s="75"/>
      <c r="BZ857" s="75"/>
      <c r="CA857" s="75"/>
      <c r="CB857" s="75"/>
    </row>
    <row r="858" spans="1:80" ht="9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  <c r="AE858" s="75"/>
      <c r="AF858" s="75"/>
      <c r="AG858" s="75"/>
      <c r="AH858" s="75"/>
      <c r="AI858" s="75"/>
      <c r="AJ858" s="75"/>
      <c r="AK858" s="75"/>
      <c r="AL858" s="75"/>
      <c r="AM858" s="75"/>
      <c r="AN858" s="75"/>
      <c r="AO858" s="75"/>
      <c r="AP858" s="75"/>
      <c r="AQ858" s="75"/>
      <c r="AR858" s="75"/>
      <c r="AS858" s="75"/>
      <c r="AT858" s="75"/>
      <c r="AU858" s="75"/>
      <c r="AV858" s="75"/>
      <c r="AW858" s="75"/>
      <c r="AX858" s="75"/>
      <c r="AY858" s="75"/>
      <c r="AZ858" s="75"/>
      <c r="BA858" s="75"/>
      <c r="BB858" s="75"/>
      <c r="BC858" s="75"/>
      <c r="BD858" s="75"/>
      <c r="BE858" s="75"/>
      <c r="BF858" s="75"/>
      <c r="BG858" s="75"/>
      <c r="BH858" s="75"/>
      <c r="BI858" s="75"/>
      <c r="BJ858" s="75"/>
      <c r="BK858" s="75"/>
      <c r="BL858" s="75"/>
      <c r="BM858" s="75"/>
      <c r="BN858" s="75"/>
      <c r="BO858" s="75"/>
      <c r="BP858" s="75"/>
      <c r="BQ858" s="75"/>
      <c r="BR858" s="75"/>
      <c r="BS858" s="75"/>
      <c r="BT858" s="75"/>
      <c r="BU858" s="75"/>
      <c r="BV858" s="75"/>
      <c r="BW858" s="75"/>
      <c r="BX858" s="75"/>
      <c r="BY858" s="75"/>
      <c r="BZ858" s="75"/>
      <c r="CA858" s="75"/>
      <c r="CB858" s="75"/>
    </row>
    <row r="859" spans="1:80" ht="9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  <c r="AG859" s="75"/>
      <c r="AH859" s="75"/>
      <c r="AI859" s="75"/>
      <c r="AJ859" s="75"/>
      <c r="AK859" s="75"/>
      <c r="AL859" s="75"/>
      <c r="AM859" s="75"/>
      <c r="AN859" s="75"/>
      <c r="AO859" s="75"/>
      <c r="AP859" s="75"/>
      <c r="AQ859" s="75"/>
      <c r="AR859" s="75"/>
      <c r="AS859" s="75"/>
      <c r="AT859" s="75"/>
      <c r="AU859" s="75"/>
      <c r="AV859" s="75"/>
      <c r="AW859" s="75"/>
      <c r="AX859" s="75"/>
      <c r="AY859" s="75"/>
      <c r="AZ859" s="75"/>
      <c r="BA859" s="75"/>
      <c r="BB859" s="75"/>
      <c r="BC859" s="75"/>
      <c r="BD859" s="75"/>
      <c r="BE859" s="75"/>
      <c r="BF859" s="75"/>
      <c r="BG859" s="75"/>
      <c r="BH859" s="75"/>
      <c r="BI859" s="75"/>
      <c r="BJ859" s="75"/>
      <c r="BK859" s="75"/>
      <c r="BL859" s="75"/>
      <c r="BM859" s="75"/>
      <c r="BN859" s="75"/>
      <c r="BO859" s="75"/>
      <c r="BP859" s="75"/>
      <c r="BQ859" s="75"/>
      <c r="BR859" s="75"/>
      <c r="BS859" s="75"/>
      <c r="BT859" s="75"/>
      <c r="BU859" s="75"/>
      <c r="BV859" s="75"/>
      <c r="BW859" s="75"/>
      <c r="BX859" s="75"/>
      <c r="BY859" s="75"/>
      <c r="BZ859" s="75"/>
      <c r="CA859" s="75"/>
      <c r="CB859" s="75"/>
    </row>
    <row r="860" spans="1:80" ht="9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  <c r="AE860" s="75"/>
      <c r="AF860" s="75"/>
      <c r="AG860" s="75"/>
      <c r="AH860" s="75"/>
      <c r="AI860" s="75"/>
      <c r="AJ860" s="75"/>
      <c r="AK860" s="75"/>
      <c r="AL860" s="75"/>
      <c r="AM860" s="75"/>
      <c r="AN860" s="75"/>
      <c r="AO860" s="75"/>
      <c r="AP860" s="75"/>
      <c r="AQ860" s="75"/>
      <c r="AR860" s="75"/>
      <c r="AS860" s="75"/>
      <c r="AT860" s="75"/>
      <c r="AU860" s="75"/>
      <c r="AV860" s="75"/>
      <c r="AW860" s="75"/>
      <c r="AX860" s="75"/>
      <c r="AY860" s="75"/>
      <c r="AZ860" s="75"/>
      <c r="BA860" s="75"/>
      <c r="BB860" s="75"/>
      <c r="BC860" s="75"/>
      <c r="BD860" s="75"/>
      <c r="BE860" s="75"/>
      <c r="BF860" s="75"/>
      <c r="BG860" s="75"/>
      <c r="BH860" s="75"/>
      <c r="BI860" s="75"/>
      <c r="BJ860" s="75"/>
      <c r="BK860" s="75"/>
      <c r="BL860" s="75"/>
      <c r="BM860" s="75"/>
      <c r="BN860" s="75"/>
      <c r="BO860" s="75"/>
      <c r="BP860" s="75"/>
      <c r="BQ860" s="75"/>
      <c r="BR860" s="75"/>
      <c r="BS860" s="75"/>
      <c r="BT860" s="75"/>
      <c r="BU860" s="75"/>
      <c r="BV860" s="75"/>
      <c r="BW860" s="75"/>
      <c r="BX860" s="75"/>
      <c r="BY860" s="75"/>
      <c r="BZ860" s="75"/>
      <c r="CA860" s="75"/>
      <c r="CB860" s="75"/>
    </row>
    <row r="861" spans="1:80" ht="9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  <c r="AE861" s="75"/>
      <c r="AF861" s="75"/>
      <c r="AG861" s="75"/>
      <c r="AH861" s="75"/>
      <c r="AI861" s="75"/>
      <c r="AJ861" s="75"/>
      <c r="AK861" s="75"/>
      <c r="AL861" s="75"/>
      <c r="AM861" s="75"/>
      <c r="AN861" s="75"/>
      <c r="AO861" s="75"/>
      <c r="AP861" s="75"/>
      <c r="AQ861" s="75"/>
      <c r="AR861" s="75"/>
      <c r="AS861" s="75"/>
      <c r="AT861" s="75"/>
      <c r="AU861" s="75"/>
      <c r="AV861" s="75"/>
      <c r="AW861" s="75"/>
      <c r="AX861" s="75"/>
      <c r="AY861" s="75"/>
      <c r="AZ861" s="75"/>
      <c r="BA861" s="75"/>
      <c r="BB861" s="75"/>
      <c r="BC861" s="75"/>
      <c r="BD861" s="75"/>
      <c r="BE861" s="75"/>
      <c r="BF861" s="75"/>
      <c r="BG861" s="75"/>
      <c r="BH861" s="75"/>
      <c r="BI861" s="75"/>
      <c r="BJ861" s="75"/>
      <c r="BK861" s="75"/>
      <c r="BL861" s="75"/>
      <c r="BM861" s="75"/>
      <c r="BN861" s="75"/>
      <c r="BO861" s="75"/>
      <c r="BP861" s="75"/>
      <c r="BQ861" s="75"/>
      <c r="BR861" s="75"/>
      <c r="BS861" s="75"/>
      <c r="BT861" s="75"/>
      <c r="BU861" s="75"/>
      <c r="BV861" s="75"/>
      <c r="BW861" s="75"/>
      <c r="BX861" s="75"/>
      <c r="BY861" s="75"/>
      <c r="BZ861" s="75"/>
      <c r="CA861" s="75"/>
      <c r="CB861" s="75"/>
    </row>
    <row r="862" spans="1:80" ht="9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  <c r="AG862" s="75"/>
      <c r="AH862" s="75"/>
      <c r="AI862" s="75"/>
      <c r="AJ862" s="75"/>
      <c r="AK862" s="75"/>
      <c r="AL862" s="75"/>
      <c r="AM862" s="75"/>
      <c r="AN862" s="75"/>
      <c r="AO862" s="75"/>
      <c r="AP862" s="75"/>
      <c r="AQ862" s="75"/>
      <c r="AR862" s="75"/>
      <c r="AS862" s="75"/>
      <c r="AT862" s="75"/>
      <c r="AU862" s="75"/>
      <c r="AV862" s="75"/>
      <c r="AW862" s="75"/>
      <c r="AX862" s="75"/>
      <c r="AY862" s="75"/>
      <c r="AZ862" s="75"/>
      <c r="BA862" s="75"/>
      <c r="BB862" s="75"/>
      <c r="BC862" s="75"/>
      <c r="BD862" s="75"/>
      <c r="BE862" s="75"/>
      <c r="BF862" s="75"/>
      <c r="BG862" s="75"/>
      <c r="BH862" s="75"/>
      <c r="BI862" s="75"/>
      <c r="BJ862" s="75"/>
      <c r="BK862" s="75"/>
      <c r="BL862" s="75"/>
      <c r="BM862" s="75"/>
      <c r="BN862" s="75"/>
      <c r="BO862" s="75"/>
      <c r="BP862" s="75"/>
      <c r="BQ862" s="75"/>
      <c r="BR862" s="75"/>
      <c r="BS862" s="75"/>
      <c r="BT862" s="75"/>
      <c r="BU862" s="75"/>
      <c r="BV862" s="75"/>
      <c r="BW862" s="75"/>
      <c r="BX862" s="75"/>
      <c r="BY862" s="75"/>
      <c r="BZ862" s="75"/>
      <c r="CA862" s="75"/>
      <c r="CB862" s="75"/>
    </row>
    <row r="863" spans="1:80" ht="9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  <c r="AD863" s="75"/>
      <c r="AE863" s="75"/>
      <c r="AF863" s="75"/>
      <c r="AG863" s="75"/>
      <c r="AH863" s="75"/>
      <c r="AI863" s="75"/>
      <c r="AJ863" s="75"/>
      <c r="AK863" s="75"/>
      <c r="AL863" s="75"/>
      <c r="AM863" s="75"/>
      <c r="AN863" s="75"/>
      <c r="AO863" s="75"/>
      <c r="AP863" s="75"/>
      <c r="AQ863" s="75"/>
      <c r="AR863" s="75"/>
      <c r="AS863" s="75"/>
      <c r="AT863" s="75"/>
      <c r="AU863" s="75"/>
      <c r="AV863" s="75"/>
      <c r="AW863" s="75"/>
      <c r="AX863" s="75"/>
      <c r="AY863" s="75"/>
      <c r="AZ863" s="75"/>
      <c r="BA863" s="75"/>
      <c r="BB863" s="75"/>
      <c r="BC863" s="75"/>
      <c r="BD863" s="75"/>
      <c r="BE863" s="75"/>
      <c r="BF863" s="75"/>
      <c r="BG863" s="75"/>
      <c r="BH863" s="75"/>
      <c r="BI863" s="75"/>
      <c r="BJ863" s="75"/>
      <c r="BK863" s="75"/>
      <c r="BL863" s="75"/>
      <c r="BM863" s="75"/>
      <c r="BN863" s="75"/>
      <c r="BO863" s="75"/>
      <c r="BP863" s="75"/>
      <c r="BQ863" s="75"/>
      <c r="BR863" s="75"/>
      <c r="BS863" s="75"/>
      <c r="BT863" s="75"/>
      <c r="BU863" s="75"/>
      <c r="BV863" s="75"/>
      <c r="BW863" s="75"/>
      <c r="BX863" s="75"/>
      <c r="BY863" s="75"/>
      <c r="BZ863" s="75"/>
      <c r="CA863" s="75"/>
      <c r="CB863" s="75"/>
    </row>
    <row r="864" spans="1:80" ht="9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  <c r="AE864" s="75"/>
      <c r="AF864" s="75"/>
      <c r="AG864" s="75"/>
      <c r="AH864" s="75"/>
      <c r="AI864" s="75"/>
      <c r="AJ864" s="75"/>
      <c r="AK864" s="75"/>
      <c r="AL864" s="75"/>
      <c r="AM864" s="75"/>
      <c r="AN864" s="75"/>
      <c r="AO864" s="75"/>
      <c r="AP864" s="75"/>
      <c r="AQ864" s="75"/>
      <c r="AR864" s="75"/>
      <c r="AS864" s="75"/>
      <c r="AT864" s="75"/>
      <c r="AU864" s="75"/>
      <c r="AV864" s="75"/>
      <c r="AW864" s="75"/>
      <c r="AX864" s="75"/>
      <c r="AY864" s="75"/>
      <c r="AZ864" s="75"/>
      <c r="BA864" s="75"/>
      <c r="BB864" s="75"/>
      <c r="BC864" s="75"/>
      <c r="BD864" s="75"/>
      <c r="BE864" s="75"/>
      <c r="BF864" s="75"/>
      <c r="BG864" s="75"/>
      <c r="BH864" s="75"/>
      <c r="BI864" s="75"/>
      <c r="BJ864" s="75"/>
      <c r="BK864" s="75"/>
      <c r="BL864" s="75"/>
      <c r="BM864" s="75"/>
      <c r="BN864" s="75"/>
      <c r="BO864" s="75"/>
      <c r="BP864" s="75"/>
      <c r="BQ864" s="75"/>
      <c r="BR864" s="75"/>
      <c r="BS864" s="75"/>
      <c r="BT864" s="75"/>
      <c r="BU864" s="75"/>
      <c r="BV864" s="75"/>
      <c r="BW864" s="75"/>
      <c r="BX864" s="75"/>
      <c r="BY864" s="75"/>
      <c r="BZ864" s="75"/>
      <c r="CA864" s="75"/>
      <c r="CB864" s="75"/>
    </row>
    <row r="865" spans="1:80" ht="9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  <c r="AE865" s="75"/>
      <c r="AF865" s="75"/>
      <c r="AG865" s="75"/>
      <c r="AH865" s="75"/>
      <c r="AI865" s="75"/>
      <c r="AJ865" s="75"/>
      <c r="AK865" s="75"/>
      <c r="AL865" s="75"/>
      <c r="AM865" s="75"/>
      <c r="AN865" s="75"/>
      <c r="AO865" s="75"/>
      <c r="AP865" s="75"/>
      <c r="AQ865" s="75"/>
      <c r="AR865" s="75"/>
      <c r="AS865" s="75"/>
      <c r="AT865" s="75"/>
      <c r="AU865" s="75"/>
      <c r="AV865" s="75"/>
      <c r="AW865" s="75"/>
      <c r="AX865" s="75"/>
      <c r="AY865" s="75"/>
      <c r="AZ865" s="75"/>
      <c r="BA865" s="75"/>
      <c r="BB865" s="75"/>
      <c r="BC865" s="75"/>
      <c r="BD865" s="75"/>
      <c r="BE865" s="75"/>
      <c r="BF865" s="75"/>
      <c r="BG865" s="75"/>
      <c r="BH865" s="75"/>
      <c r="BI865" s="75"/>
      <c r="BJ865" s="75"/>
      <c r="BK865" s="75"/>
      <c r="BL865" s="75"/>
      <c r="BM865" s="75"/>
      <c r="BN865" s="75"/>
      <c r="BO865" s="75"/>
      <c r="BP865" s="75"/>
      <c r="BQ865" s="75"/>
      <c r="BR865" s="75"/>
      <c r="BS865" s="75"/>
      <c r="BT865" s="75"/>
      <c r="BU865" s="75"/>
      <c r="BV865" s="75"/>
      <c r="BW865" s="75"/>
      <c r="BX865" s="75"/>
      <c r="BY865" s="75"/>
      <c r="BZ865" s="75"/>
      <c r="CA865" s="75"/>
      <c r="CB865" s="75"/>
    </row>
    <row r="866" spans="1:80" ht="9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  <c r="AD866" s="75"/>
      <c r="AE866" s="75"/>
      <c r="AF866" s="75"/>
      <c r="AG866" s="75"/>
      <c r="AH866" s="75"/>
      <c r="AI866" s="75"/>
      <c r="AJ866" s="75"/>
      <c r="AK866" s="75"/>
      <c r="AL866" s="75"/>
      <c r="AM866" s="75"/>
      <c r="AN866" s="75"/>
      <c r="AO866" s="75"/>
      <c r="AP866" s="75"/>
      <c r="AQ866" s="75"/>
      <c r="AR866" s="75"/>
      <c r="AS866" s="75"/>
      <c r="AT866" s="75"/>
      <c r="AU866" s="75"/>
      <c r="AV866" s="75"/>
      <c r="AW866" s="75"/>
      <c r="AX866" s="75"/>
      <c r="AY866" s="75"/>
      <c r="AZ866" s="75"/>
      <c r="BA866" s="75"/>
      <c r="BB866" s="75"/>
      <c r="BC866" s="75"/>
      <c r="BD866" s="75"/>
      <c r="BE866" s="75"/>
      <c r="BF866" s="75"/>
      <c r="BG866" s="75"/>
      <c r="BH866" s="75"/>
      <c r="BI866" s="75"/>
      <c r="BJ866" s="75"/>
      <c r="BK866" s="75"/>
      <c r="BL866" s="75"/>
      <c r="BM866" s="75"/>
      <c r="BN866" s="75"/>
      <c r="BO866" s="75"/>
      <c r="BP866" s="75"/>
      <c r="BQ866" s="75"/>
      <c r="BR866" s="75"/>
      <c r="BS866" s="75"/>
      <c r="BT866" s="75"/>
      <c r="BU866" s="75"/>
      <c r="BV866" s="75"/>
      <c r="BW866" s="75"/>
      <c r="BX866" s="75"/>
      <c r="BY866" s="75"/>
      <c r="BZ866" s="75"/>
      <c r="CA866" s="75"/>
      <c r="CB866" s="75"/>
    </row>
    <row r="867" spans="1:80" ht="9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  <c r="AD867" s="75"/>
      <c r="AE867" s="75"/>
      <c r="AF867" s="75"/>
      <c r="AG867" s="75"/>
      <c r="AH867" s="75"/>
      <c r="AI867" s="75"/>
      <c r="AJ867" s="75"/>
      <c r="AK867" s="75"/>
      <c r="AL867" s="75"/>
      <c r="AM867" s="75"/>
      <c r="AN867" s="75"/>
      <c r="AO867" s="75"/>
      <c r="AP867" s="75"/>
      <c r="AQ867" s="75"/>
      <c r="AR867" s="75"/>
      <c r="AS867" s="75"/>
      <c r="AT867" s="75"/>
      <c r="AU867" s="75"/>
      <c r="AV867" s="75"/>
      <c r="AW867" s="75"/>
      <c r="AX867" s="75"/>
      <c r="AY867" s="75"/>
      <c r="AZ867" s="75"/>
      <c r="BA867" s="75"/>
      <c r="BB867" s="75"/>
      <c r="BC867" s="75"/>
      <c r="BD867" s="75"/>
      <c r="BE867" s="75"/>
      <c r="BF867" s="75"/>
      <c r="BG867" s="75"/>
      <c r="BH867" s="75"/>
      <c r="BI867" s="75"/>
      <c r="BJ867" s="75"/>
      <c r="BK867" s="75"/>
      <c r="BL867" s="75"/>
      <c r="BM867" s="75"/>
      <c r="BN867" s="75"/>
      <c r="BO867" s="75"/>
      <c r="BP867" s="75"/>
      <c r="BQ867" s="75"/>
      <c r="BR867" s="75"/>
      <c r="BS867" s="75"/>
      <c r="BT867" s="75"/>
      <c r="BU867" s="75"/>
      <c r="BV867" s="75"/>
      <c r="BW867" s="75"/>
      <c r="BX867" s="75"/>
      <c r="BY867" s="75"/>
      <c r="BZ867" s="75"/>
      <c r="CA867" s="75"/>
      <c r="CB867" s="75"/>
    </row>
    <row r="868" spans="1:80" ht="9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  <c r="AE868" s="75"/>
      <c r="AF868" s="75"/>
      <c r="AG868" s="75"/>
      <c r="AH868" s="75"/>
      <c r="AI868" s="75"/>
      <c r="AJ868" s="75"/>
      <c r="AK868" s="75"/>
      <c r="AL868" s="75"/>
      <c r="AM868" s="75"/>
      <c r="AN868" s="75"/>
      <c r="AO868" s="75"/>
      <c r="AP868" s="75"/>
      <c r="AQ868" s="75"/>
      <c r="AR868" s="75"/>
      <c r="AS868" s="75"/>
      <c r="AT868" s="75"/>
      <c r="AU868" s="75"/>
      <c r="AV868" s="75"/>
      <c r="AW868" s="75"/>
      <c r="AX868" s="75"/>
      <c r="AY868" s="75"/>
      <c r="AZ868" s="75"/>
      <c r="BA868" s="75"/>
      <c r="BB868" s="75"/>
      <c r="BC868" s="75"/>
      <c r="BD868" s="75"/>
      <c r="BE868" s="75"/>
      <c r="BF868" s="75"/>
      <c r="BG868" s="75"/>
      <c r="BH868" s="75"/>
      <c r="BI868" s="75"/>
      <c r="BJ868" s="75"/>
      <c r="BK868" s="75"/>
      <c r="BL868" s="75"/>
      <c r="BM868" s="75"/>
      <c r="BN868" s="75"/>
      <c r="BO868" s="75"/>
      <c r="BP868" s="75"/>
      <c r="BQ868" s="75"/>
      <c r="BR868" s="75"/>
      <c r="BS868" s="75"/>
      <c r="BT868" s="75"/>
      <c r="BU868" s="75"/>
      <c r="BV868" s="75"/>
      <c r="BW868" s="75"/>
      <c r="BX868" s="75"/>
      <c r="BY868" s="75"/>
      <c r="BZ868" s="75"/>
      <c r="CA868" s="75"/>
      <c r="CB868" s="75"/>
    </row>
    <row r="869" spans="1:80" ht="9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  <c r="AD869" s="75"/>
      <c r="AE869" s="75"/>
      <c r="AF869" s="75"/>
      <c r="AG869" s="75"/>
      <c r="AH869" s="75"/>
      <c r="AI869" s="75"/>
      <c r="AJ869" s="75"/>
      <c r="AK869" s="75"/>
      <c r="AL869" s="75"/>
      <c r="AM869" s="75"/>
      <c r="AN869" s="75"/>
      <c r="AO869" s="75"/>
      <c r="AP869" s="75"/>
      <c r="AQ869" s="75"/>
      <c r="AR869" s="75"/>
      <c r="AS869" s="75"/>
      <c r="AT869" s="75"/>
      <c r="AU869" s="75"/>
      <c r="AV869" s="75"/>
      <c r="AW869" s="75"/>
      <c r="AX869" s="75"/>
      <c r="AY869" s="75"/>
      <c r="AZ869" s="75"/>
      <c r="BA869" s="75"/>
      <c r="BB869" s="75"/>
      <c r="BC869" s="75"/>
      <c r="BD869" s="75"/>
      <c r="BE869" s="75"/>
      <c r="BF869" s="75"/>
      <c r="BG869" s="75"/>
      <c r="BH869" s="75"/>
      <c r="BI869" s="75"/>
      <c r="BJ869" s="75"/>
      <c r="BK869" s="75"/>
      <c r="BL869" s="75"/>
      <c r="BM869" s="75"/>
      <c r="BN869" s="75"/>
      <c r="BO869" s="75"/>
      <c r="BP869" s="75"/>
      <c r="BQ869" s="75"/>
      <c r="BR869" s="75"/>
      <c r="BS869" s="75"/>
      <c r="BT869" s="75"/>
      <c r="BU869" s="75"/>
      <c r="BV869" s="75"/>
      <c r="BW869" s="75"/>
      <c r="BX869" s="75"/>
      <c r="BY869" s="75"/>
      <c r="BZ869" s="75"/>
      <c r="CA869" s="75"/>
      <c r="CB869" s="75"/>
    </row>
    <row r="870" spans="1:80" ht="9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  <c r="AE870" s="75"/>
      <c r="AF870" s="75"/>
      <c r="AG870" s="75"/>
      <c r="AH870" s="75"/>
      <c r="AI870" s="75"/>
      <c r="AJ870" s="75"/>
      <c r="AK870" s="75"/>
      <c r="AL870" s="75"/>
      <c r="AM870" s="75"/>
      <c r="AN870" s="75"/>
      <c r="AO870" s="75"/>
      <c r="AP870" s="75"/>
      <c r="AQ870" s="75"/>
      <c r="AR870" s="75"/>
      <c r="AS870" s="75"/>
      <c r="AT870" s="75"/>
      <c r="AU870" s="75"/>
      <c r="AV870" s="75"/>
      <c r="AW870" s="75"/>
      <c r="AX870" s="75"/>
      <c r="AY870" s="75"/>
      <c r="AZ870" s="75"/>
      <c r="BA870" s="75"/>
      <c r="BB870" s="75"/>
      <c r="BC870" s="75"/>
      <c r="BD870" s="75"/>
      <c r="BE870" s="75"/>
      <c r="BF870" s="75"/>
      <c r="BG870" s="75"/>
      <c r="BH870" s="75"/>
      <c r="BI870" s="75"/>
      <c r="BJ870" s="75"/>
      <c r="BK870" s="75"/>
      <c r="BL870" s="75"/>
      <c r="BM870" s="75"/>
      <c r="BN870" s="75"/>
      <c r="BO870" s="75"/>
      <c r="BP870" s="75"/>
      <c r="BQ870" s="75"/>
      <c r="BR870" s="75"/>
      <c r="BS870" s="75"/>
      <c r="BT870" s="75"/>
      <c r="BU870" s="75"/>
      <c r="BV870" s="75"/>
      <c r="BW870" s="75"/>
      <c r="BX870" s="75"/>
      <c r="BY870" s="75"/>
      <c r="BZ870" s="75"/>
      <c r="CA870" s="75"/>
      <c r="CB870" s="75"/>
    </row>
    <row r="871" spans="1:80" ht="9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  <c r="AE871" s="75"/>
      <c r="AF871" s="75"/>
      <c r="AG871" s="75"/>
      <c r="AH871" s="75"/>
      <c r="AI871" s="75"/>
      <c r="AJ871" s="75"/>
      <c r="AK871" s="75"/>
      <c r="AL871" s="75"/>
      <c r="AM871" s="75"/>
      <c r="AN871" s="75"/>
      <c r="AO871" s="75"/>
      <c r="AP871" s="75"/>
      <c r="AQ871" s="75"/>
      <c r="AR871" s="75"/>
      <c r="AS871" s="75"/>
      <c r="AT871" s="75"/>
      <c r="AU871" s="75"/>
      <c r="AV871" s="75"/>
      <c r="AW871" s="75"/>
      <c r="AX871" s="75"/>
      <c r="AY871" s="75"/>
      <c r="AZ871" s="75"/>
      <c r="BA871" s="75"/>
      <c r="BB871" s="75"/>
      <c r="BC871" s="75"/>
      <c r="BD871" s="75"/>
      <c r="BE871" s="75"/>
      <c r="BF871" s="75"/>
      <c r="BG871" s="75"/>
      <c r="BH871" s="75"/>
      <c r="BI871" s="75"/>
      <c r="BJ871" s="75"/>
      <c r="BK871" s="75"/>
      <c r="BL871" s="75"/>
      <c r="BM871" s="75"/>
      <c r="BN871" s="75"/>
      <c r="BO871" s="75"/>
      <c r="BP871" s="75"/>
      <c r="BQ871" s="75"/>
      <c r="BR871" s="75"/>
      <c r="BS871" s="75"/>
      <c r="BT871" s="75"/>
      <c r="BU871" s="75"/>
      <c r="BV871" s="75"/>
      <c r="BW871" s="75"/>
      <c r="BX871" s="75"/>
      <c r="BY871" s="75"/>
      <c r="BZ871" s="75"/>
      <c r="CA871" s="75"/>
      <c r="CB871" s="75"/>
    </row>
    <row r="872" spans="1:80" ht="9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  <c r="AE872" s="75"/>
      <c r="AF872" s="75"/>
      <c r="AG872" s="75"/>
      <c r="AH872" s="75"/>
      <c r="AI872" s="75"/>
      <c r="AJ872" s="75"/>
      <c r="AK872" s="75"/>
      <c r="AL872" s="75"/>
      <c r="AM872" s="75"/>
      <c r="AN872" s="75"/>
      <c r="AO872" s="75"/>
      <c r="AP872" s="75"/>
      <c r="AQ872" s="75"/>
      <c r="AR872" s="75"/>
      <c r="AS872" s="75"/>
      <c r="AT872" s="75"/>
      <c r="AU872" s="75"/>
      <c r="AV872" s="75"/>
      <c r="AW872" s="75"/>
      <c r="AX872" s="75"/>
      <c r="AY872" s="75"/>
      <c r="AZ872" s="75"/>
      <c r="BA872" s="75"/>
      <c r="BB872" s="75"/>
      <c r="BC872" s="75"/>
      <c r="BD872" s="75"/>
      <c r="BE872" s="75"/>
      <c r="BF872" s="75"/>
      <c r="BG872" s="75"/>
      <c r="BH872" s="75"/>
      <c r="BI872" s="75"/>
      <c r="BJ872" s="75"/>
      <c r="BK872" s="75"/>
      <c r="BL872" s="75"/>
      <c r="BM872" s="75"/>
      <c r="BN872" s="75"/>
      <c r="BO872" s="75"/>
      <c r="BP872" s="75"/>
      <c r="BQ872" s="75"/>
      <c r="BR872" s="75"/>
      <c r="BS872" s="75"/>
      <c r="BT872" s="75"/>
      <c r="BU872" s="75"/>
      <c r="BV872" s="75"/>
      <c r="BW872" s="75"/>
      <c r="BX872" s="75"/>
      <c r="BY872" s="75"/>
      <c r="BZ872" s="75"/>
      <c r="CA872" s="75"/>
      <c r="CB872" s="75"/>
    </row>
    <row r="873" spans="1:80" ht="9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  <c r="AE873" s="75"/>
      <c r="AF873" s="75"/>
      <c r="AG873" s="75"/>
      <c r="AH873" s="75"/>
      <c r="AI873" s="75"/>
      <c r="AJ873" s="75"/>
      <c r="AK873" s="75"/>
      <c r="AL873" s="75"/>
      <c r="AM873" s="75"/>
      <c r="AN873" s="75"/>
      <c r="AO873" s="75"/>
      <c r="AP873" s="75"/>
      <c r="AQ873" s="75"/>
      <c r="AR873" s="75"/>
      <c r="AS873" s="75"/>
      <c r="AT873" s="75"/>
      <c r="AU873" s="75"/>
      <c r="AV873" s="75"/>
      <c r="AW873" s="75"/>
      <c r="AX873" s="75"/>
      <c r="AY873" s="75"/>
      <c r="AZ873" s="75"/>
      <c r="BA873" s="75"/>
      <c r="BB873" s="75"/>
      <c r="BC873" s="75"/>
      <c r="BD873" s="75"/>
      <c r="BE873" s="75"/>
      <c r="BF873" s="75"/>
      <c r="BG873" s="75"/>
      <c r="BH873" s="75"/>
      <c r="BI873" s="75"/>
      <c r="BJ873" s="75"/>
      <c r="BK873" s="75"/>
      <c r="BL873" s="75"/>
      <c r="BM873" s="75"/>
      <c r="BN873" s="75"/>
      <c r="BO873" s="75"/>
      <c r="BP873" s="75"/>
      <c r="BQ873" s="75"/>
      <c r="BR873" s="75"/>
      <c r="BS873" s="75"/>
      <c r="BT873" s="75"/>
      <c r="BU873" s="75"/>
      <c r="BV873" s="75"/>
      <c r="BW873" s="75"/>
      <c r="BX873" s="75"/>
      <c r="BY873" s="75"/>
      <c r="BZ873" s="75"/>
      <c r="CA873" s="75"/>
      <c r="CB873" s="75"/>
    </row>
    <row r="874" spans="1:80" ht="9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  <c r="AG874" s="75"/>
      <c r="AH874" s="75"/>
      <c r="AI874" s="75"/>
      <c r="AJ874" s="75"/>
      <c r="AK874" s="75"/>
      <c r="AL874" s="75"/>
      <c r="AM874" s="75"/>
      <c r="AN874" s="75"/>
      <c r="AO874" s="75"/>
      <c r="AP874" s="75"/>
      <c r="AQ874" s="75"/>
      <c r="AR874" s="75"/>
      <c r="AS874" s="75"/>
      <c r="AT874" s="75"/>
      <c r="AU874" s="75"/>
      <c r="AV874" s="75"/>
      <c r="AW874" s="75"/>
      <c r="AX874" s="75"/>
      <c r="AY874" s="75"/>
      <c r="AZ874" s="75"/>
      <c r="BA874" s="75"/>
      <c r="BB874" s="75"/>
      <c r="BC874" s="75"/>
      <c r="BD874" s="75"/>
      <c r="BE874" s="75"/>
      <c r="BF874" s="75"/>
      <c r="BG874" s="75"/>
      <c r="BH874" s="75"/>
      <c r="BI874" s="75"/>
      <c r="BJ874" s="75"/>
      <c r="BK874" s="75"/>
      <c r="BL874" s="75"/>
      <c r="BM874" s="75"/>
      <c r="BN874" s="75"/>
      <c r="BO874" s="75"/>
      <c r="BP874" s="75"/>
      <c r="BQ874" s="75"/>
      <c r="BR874" s="75"/>
      <c r="BS874" s="75"/>
      <c r="BT874" s="75"/>
      <c r="BU874" s="75"/>
      <c r="BV874" s="75"/>
      <c r="BW874" s="75"/>
      <c r="BX874" s="75"/>
      <c r="BY874" s="75"/>
      <c r="BZ874" s="75"/>
      <c r="CA874" s="75"/>
      <c r="CB874" s="75"/>
    </row>
    <row r="875" spans="1:80" ht="9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  <c r="AE875" s="75"/>
      <c r="AF875" s="75"/>
      <c r="AG875" s="75"/>
      <c r="AH875" s="75"/>
      <c r="AI875" s="75"/>
      <c r="AJ875" s="75"/>
      <c r="AK875" s="75"/>
      <c r="AL875" s="75"/>
      <c r="AM875" s="75"/>
      <c r="AN875" s="75"/>
      <c r="AO875" s="75"/>
      <c r="AP875" s="75"/>
      <c r="AQ875" s="75"/>
      <c r="AR875" s="75"/>
      <c r="AS875" s="75"/>
      <c r="AT875" s="75"/>
      <c r="AU875" s="75"/>
      <c r="AV875" s="75"/>
      <c r="AW875" s="75"/>
      <c r="AX875" s="75"/>
      <c r="AY875" s="75"/>
      <c r="AZ875" s="75"/>
      <c r="BA875" s="75"/>
      <c r="BB875" s="75"/>
      <c r="BC875" s="75"/>
      <c r="BD875" s="75"/>
      <c r="BE875" s="75"/>
      <c r="BF875" s="75"/>
      <c r="BG875" s="75"/>
      <c r="BH875" s="75"/>
      <c r="BI875" s="75"/>
      <c r="BJ875" s="75"/>
      <c r="BK875" s="75"/>
      <c r="BL875" s="75"/>
      <c r="BM875" s="75"/>
      <c r="BN875" s="75"/>
      <c r="BO875" s="75"/>
      <c r="BP875" s="75"/>
      <c r="BQ875" s="75"/>
      <c r="BR875" s="75"/>
      <c r="BS875" s="75"/>
      <c r="BT875" s="75"/>
      <c r="BU875" s="75"/>
      <c r="BV875" s="75"/>
      <c r="BW875" s="75"/>
      <c r="BX875" s="75"/>
      <c r="BY875" s="75"/>
      <c r="BZ875" s="75"/>
      <c r="CA875" s="75"/>
      <c r="CB875" s="75"/>
    </row>
    <row r="876" spans="1:80" ht="9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  <c r="AE876" s="75"/>
      <c r="AF876" s="75"/>
      <c r="AG876" s="75"/>
      <c r="AH876" s="75"/>
      <c r="AI876" s="75"/>
      <c r="AJ876" s="75"/>
      <c r="AK876" s="75"/>
      <c r="AL876" s="75"/>
      <c r="AM876" s="75"/>
      <c r="AN876" s="75"/>
      <c r="AO876" s="75"/>
      <c r="AP876" s="75"/>
      <c r="AQ876" s="75"/>
      <c r="AR876" s="75"/>
      <c r="AS876" s="75"/>
      <c r="AT876" s="75"/>
      <c r="AU876" s="75"/>
      <c r="AV876" s="75"/>
      <c r="AW876" s="75"/>
      <c r="AX876" s="75"/>
      <c r="AY876" s="75"/>
      <c r="AZ876" s="75"/>
      <c r="BA876" s="75"/>
      <c r="BB876" s="75"/>
      <c r="BC876" s="75"/>
      <c r="BD876" s="75"/>
      <c r="BE876" s="75"/>
      <c r="BF876" s="75"/>
      <c r="BG876" s="75"/>
      <c r="BH876" s="75"/>
      <c r="BI876" s="75"/>
      <c r="BJ876" s="75"/>
      <c r="BK876" s="75"/>
      <c r="BL876" s="75"/>
      <c r="BM876" s="75"/>
      <c r="BN876" s="75"/>
      <c r="BO876" s="75"/>
      <c r="BP876" s="75"/>
      <c r="BQ876" s="75"/>
      <c r="BR876" s="75"/>
      <c r="BS876" s="75"/>
      <c r="BT876" s="75"/>
      <c r="BU876" s="75"/>
      <c r="BV876" s="75"/>
      <c r="BW876" s="75"/>
      <c r="BX876" s="75"/>
      <c r="BY876" s="75"/>
      <c r="BZ876" s="75"/>
      <c r="CA876" s="75"/>
      <c r="CB876" s="75"/>
    </row>
    <row r="877" spans="1:80" ht="9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  <c r="AE877" s="75"/>
      <c r="AF877" s="75"/>
      <c r="AG877" s="75"/>
      <c r="AH877" s="75"/>
      <c r="AI877" s="75"/>
      <c r="AJ877" s="75"/>
      <c r="AK877" s="75"/>
      <c r="AL877" s="75"/>
      <c r="AM877" s="75"/>
      <c r="AN877" s="75"/>
      <c r="AO877" s="75"/>
      <c r="AP877" s="75"/>
      <c r="AQ877" s="75"/>
      <c r="AR877" s="75"/>
      <c r="AS877" s="75"/>
      <c r="AT877" s="75"/>
      <c r="AU877" s="75"/>
      <c r="AV877" s="75"/>
      <c r="AW877" s="75"/>
      <c r="AX877" s="75"/>
      <c r="AY877" s="75"/>
      <c r="AZ877" s="75"/>
      <c r="BA877" s="75"/>
      <c r="BB877" s="75"/>
      <c r="BC877" s="75"/>
      <c r="BD877" s="75"/>
      <c r="BE877" s="75"/>
      <c r="BF877" s="75"/>
      <c r="BG877" s="75"/>
      <c r="BH877" s="75"/>
      <c r="BI877" s="75"/>
      <c r="BJ877" s="75"/>
      <c r="BK877" s="75"/>
      <c r="BL877" s="75"/>
      <c r="BM877" s="75"/>
      <c r="BN877" s="75"/>
      <c r="BO877" s="75"/>
      <c r="BP877" s="75"/>
      <c r="BQ877" s="75"/>
      <c r="BR877" s="75"/>
      <c r="BS877" s="75"/>
      <c r="BT877" s="75"/>
      <c r="BU877" s="75"/>
      <c r="BV877" s="75"/>
      <c r="BW877" s="75"/>
      <c r="BX877" s="75"/>
      <c r="BY877" s="75"/>
      <c r="BZ877" s="75"/>
      <c r="CA877" s="75"/>
      <c r="CB877" s="75"/>
    </row>
    <row r="878" spans="1:80" ht="9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  <c r="AE878" s="75"/>
      <c r="AF878" s="75"/>
      <c r="AG878" s="75"/>
      <c r="AH878" s="75"/>
      <c r="AI878" s="75"/>
      <c r="AJ878" s="75"/>
      <c r="AK878" s="75"/>
      <c r="AL878" s="75"/>
      <c r="AM878" s="75"/>
      <c r="AN878" s="75"/>
      <c r="AO878" s="75"/>
      <c r="AP878" s="75"/>
      <c r="AQ878" s="75"/>
      <c r="AR878" s="75"/>
      <c r="AS878" s="75"/>
      <c r="AT878" s="75"/>
      <c r="AU878" s="75"/>
      <c r="AV878" s="75"/>
      <c r="AW878" s="75"/>
      <c r="AX878" s="75"/>
      <c r="AY878" s="75"/>
      <c r="AZ878" s="75"/>
      <c r="BA878" s="75"/>
      <c r="BB878" s="75"/>
      <c r="BC878" s="75"/>
      <c r="BD878" s="75"/>
      <c r="BE878" s="75"/>
      <c r="BF878" s="75"/>
      <c r="BG878" s="75"/>
      <c r="BH878" s="75"/>
      <c r="BI878" s="75"/>
      <c r="BJ878" s="75"/>
      <c r="BK878" s="75"/>
      <c r="BL878" s="75"/>
      <c r="BM878" s="75"/>
      <c r="BN878" s="75"/>
      <c r="BO878" s="75"/>
      <c r="BP878" s="75"/>
      <c r="BQ878" s="75"/>
      <c r="BR878" s="75"/>
      <c r="BS878" s="75"/>
      <c r="BT878" s="75"/>
      <c r="BU878" s="75"/>
      <c r="BV878" s="75"/>
      <c r="BW878" s="75"/>
      <c r="BX878" s="75"/>
      <c r="BY878" s="75"/>
      <c r="BZ878" s="75"/>
      <c r="CA878" s="75"/>
      <c r="CB878" s="75"/>
    </row>
    <row r="879" spans="1:80" ht="9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  <c r="AE879" s="75"/>
      <c r="AF879" s="75"/>
      <c r="AG879" s="75"/>
      <c r="AH879" s="75"/>
      <c r="AI879" s="75"/>
      <c r="AJ879" s="75"/>
      <c r="AK879" s="75"/>
      <c r="AL879" s="75"/>
      <c r="AM879" s="75"/>
      <c r="AN879" s="75"/>
      <c r="AO879" s="75"/>
      <c r="AP879" s="75"/>
      <c r="AQ879" s="75"/>
      <c r="AR879" s="75"/>
      <c r="AS879" s="75"/>
      <c r="AT879" s="75"/>
      <c r="AU879" s="75"/>
      <c r="AV879" s="75"/>
      <c r="AW879" s="75"/>
      <c r="AX879" s="75"/>
      <c r="AY879" s="75"/>
      <c r="AZ879" s="75"/>
      <c r="BA879" s="75"/>
      <c r="BB879" s="75"/>
      <c r="BC879" s="75"/>
      <c r="BD879" s="75"/>
      <c r="BE879" s="75"/>
      <c r="BF879" s="75"/>
      <c r="BG879" s="75"/>
      <c r="BH879" s="75"/>
      <c r="BI879" s="75"/>
      <c r="BJ879" s="75"/>
      <c r="BK879" s="75"/>
      <c r="BL879" s="75"/>
      <c r="BM879" s="75"/>
      <c r="BN879" s="75"/>
      <c r="BO879" s="75"/>
      <c r="BP879" s="75"/>
      <c r="BQ879" s="75"/>
      <c r="BR879" s="75"/>
      <c r="BS879" s="75"/>
      <c r="BT879" s="75"/>
      <c r="BU879" s="75"/>
      <c r="BV879" s="75"/>
      <c r="BW879" s="75"/>
      <c r="BX879" s="75"/>
      <c r="BY879" s="75"/>
      <c r="BZ879" s="75"/>
      <c r="CA879" s="75"/>
      <c r="CB879" s="75"/>
    </row>
    <row r="880" spans="1:80" ht="9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  <c r="AE880" s="75"/>
      <c r="AF880" s="75"/>
      <c r="AG880" s="75"/>
      <c r="AH880" s="75"/>
      <c r="AI880" s="75"/>
      <c r="AJ880" s="75"/>
      <c r="AK880" s="75"/>
      <c r="AL880" s="75"/>
      <c r="AM880" s="75"/>
      <c r="AN880" s="75"/>
      <c r="AO880" s="75"/>
      <c r="AP880" s="75"/>
      <c r="AQ880" s="75"/>
      <c r="AR880" s="75"/>
      <c r="AS880" s="75"/>
      <c r="AT880" s="75"/>
      <c r="AU880" s="75"/>
      <c r="AV880" s="75"/>
      <c r="AW880" s="75"/>
      <c r="AX880" s="75"/>
      <c r="AY880" s="75"/>
      <c r="AZ880" s="75"/>
      <c r="BA880" s="75"/>
      <c r="BB880" s="75"/>
      <c r="BC880" s="75"/>
      <c r="BD880" s="75"/>
      <c r="BE880" s="75"/>
      <c r="BF880" s="75"/>
      <c r="BG880" s="75"/>
      <c r="BH880" s="75"/>
      <c r="BI880" s="75"/>
      <c r="BJ880" s="75"/>
      <c r="BK880" s="75"/>
      <c r="BL880" s="75"/>
      <c r="BM880" s="75"/>
      <c r="BN880" s="75"/>
      <c r="BO880" s="75"/>
      <c r="BP880" s="75"/>
      <c r="BQ880" s="75"/>
      <c r="BR880" s="75"/>
      <c r="BS880" s="75"/>
      <c r="BT880" s="75"/>
      <c r="BU880" s="75"/>
      <c r="BV880" s="75"/>
      <c r="BW880" s="75"/>
      <c r="BX880" s="75"/>
      <c r="BY880" s="75"/>
      <c r="BZ880" s="75"/>
      <c r="CA880" s="75"/>
      <c r="CB880" s="75"/>
    </row>
    <row r="881" spans="1:80" ht="9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  <c r="AD881" s="75"/>
      <c r="AE881" s="75"/>
      <c r="AF881" s="75"/>
      <c r="AG881" s="75"/>
      <c r="AH881" s="75"/>
      <c r="AI881" s="75"/>
      <c r="AJ881" s="75"/>
      <c r="AK881" s="75"/>
      <c r="AL881" s="75"/>
      <c r="AM881" s="75"/>
      <c r="AN881" s="75"/>
      <c r="AO881" s="75"/>
      <c r="AP881" s="75"/>
      <c r="AQ881" s="75"/>
      <c r="AR881" s="75"/>
      <c r="AS881" s="75"/>
      <c r="AT881" s="75"/>
      <c r="AU881" s="75"/>
      <c r="AV881" s="75"/>
      <c r="AW881" s="75"/>
      <c r="AX881" s="75"/>
      <c r="AY881" s="75"/>
      <c r="AZ881" s="75"/>
      <c r="BA881" s="75"/>
      <c r="BB881" s="75"/>
      <c r="BC881" s="75"/>
      <c r="BD881" s="75"/>
      <c r="BE881" s="75"/>
      <c r="BF881" s="75"/>
      <c r="BG881" s="75"/>
      <c r="BH881" s="75"/>
      <c r="BI881" s="75"/>
      <c r="BJ881" s="75"/>
      <c r="BK881" s="75"/>
      <c r="BL881" s="75"/>
      <c r="BM881" s="75"/>
      <c r="BN881" s="75"/>
      <c r="BO881" s="75"/>
      <c r="BP881" s="75"/>
      <c r="BQ881" s="75"/>
      <c r="BR881" s="75"/>
      <c r="BS881" s="75"/>
      <c r="BT881" s="75"/>
      <c r="BU881" s="75"/>
      <c r="BV881" s="75"/>
      <c r="BW881" s="75"/>
      <c r="BX881" s="75"/>
      <c r="BY881" s="75"/>
      <c r="BZ881" s="75"/>
      <c r="CA881" s="75"/>
      <c r="CB881" s="75"/>
    </row>
    <row r="882" spans="1:80" ht="9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  <c r="AD882" s="75"/>
      <c r="AE882" s="75"/>
      <c r="AF882" s="75"/>
      <c r="AG882" s="75"/>
      <c r="AH882" s="75"/>
      <c r="AI882" s="75"/>
      <c r="AJ882" s="75"/>
      <c r="AK882" s="75"/>
      <c r="AL882" s="75"/>
      <c r="AM882" s="75"/>
      <c r="AN882" s="75"/>
      <c r="AO882" s="75"/>
      <c r="AP882" s="75"/>
      <c r="AQ882" s="75"/>
      <c r="AR882" s="75"/>
      <c r="AS882" s="75"/>
      <c r="AT882" s="75"/>
      <c r="AU882" s="75"/>
      <c r="AV882" s="75"/>
      <c r="AW882" s="75"/>
      <c r="AX882" s="75"/>
      <c r="AY882" s="75"/>
      <c r="AZ882" s="75"/>
      <c r="BA882" s="75"/>
      <c r="BB882" s="75"/>
      <c r="BC882" s="75"/>
      <c r="BD882" s="75"/>
      <c r="BE882" s="75"/>
      <c r="BF882" s="75"/>
      <c r="BG882" s="75"/>
      <c r="BH882" s="75"/>
      <c r="BI882" s="75"/>
      <c r="BJ882" s="75"/>
      <c r="BK882" s="75"/>
      <c r="BL882" s="75"/>
      <c r="BM882" s="75"/>
      <c r="BN882" s="75"/>
      <c r="BO882" s="75"/>
      <c r="BP882" s="75"/>
      <c r="BQ882" s="75"/>
      <c r="BR882" s="75"/>
      <c r="BS882" s="75"/>
      <c r="BT882" s="75"/>
      <c r="BU882" s="75"/>
      <c r="BV882" s="75"/>
      <c r="BW882" s="75"/>
      <c r="BX882" s="75"/>
      <c r="BY882" s="75"/>
      <c r="BZ882" s="75"/>
      <c r="CA882" s="75"/>
      <c r="CB882" s="75"/>
    </row>
    <row r="883" spans="1:80" ht="9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  <c r="AD883" s="75"/>
      <c r="AE883" s="75"/>
      <c r="AF883" s="75"/>
      <c r="AG883" s="75"/>
      <c r="AH883" s="75"/>
      <c r="AI883" s="75"/>
      <c r="AJ883" s="75"/>
      <c r="AK883" s="75"/>
      <c r="AL883" s="75"/>
      <c r="AM883" s="75"/>
      <c r="AN883" s="75"/>
      <c r="AO883" s="75"/>
      <c r="AP883" s="75"/>
      <c r="AQ883" s="75"/>
      <c r="AR883" s="75"/>
      <c r="AS883" s="75"/>
      <c r="AT883" s="75"/>
      <c r="AU883" s="75"/>
      <c r="AV883" s="75"/>
      <c r="AW883" s="75"/>
      <c r="AX883" s="75"/>
      <c r="AY883" s="75"/>
      <c r="AZ883" s="75"/>
      <c r="BA883" s="75"/>
      <c r="BB883" s="75"/>
      <c r="BC883" s="75"/>
      <c r="BD883" s="75"/>
      <c r="BE883" s="75"/>
      <c r="BF883" s="75"/>
      <c r="BG883" s="75"/>
      <c r="BH883" s="75"/>
      <c r="BI883" s="75"/>
      <c r="BJ883" s="75"/>
      <c r="BK883" s="75"/>
      <c r="BL883" s="75"/>
      <c r="BM883" s="75"/>
      <c r="BN883" s="75"/>
      <c r="BO883" s="75"/>
      <c r="BP883" s="75"/>
      <c r="BQ883" s="75"/>
      <c r="BR883" s="75"/>
      <c r="BS883" s="75"/>
      <c r="BT883" s="75"/>
      <c r="BU883" s="75"/>
      <c r="BV883" s="75"/>
      <c r="BW883" s="75"/>
      <c r="BX883" s="75"/>
      <c r="BY883" s="75"/>
      <c r="BZ883" s="75"/>
      <c r="CA883" s="75"/>
      <c r="CB883" s="75"/>
    </row>
    <row r="884" spans="1:80" ht="9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  <c r="AD884" s="75"/>
      <c r="AE884" s="75"/>
      <c r="AF884" s="75"/>
      <c r="AG884" s="75"/>
      <c r="AH884" s="75"/>
      <c r="AI884" s="75"/>
      <c r="AJ884" s="75"/>
      <c r="AK884" s="75"/>
      <c r="AL884" s="75"/>
      <c r="AM884" s="75"/>
      <c r="AN884" s="75"/>
      <c r="AO884" s="75"/>
      <c r="AP884" s="75"/>
      <c r="AQ884" s="75"/>
      <c r="AR884" s="75"/>
      <c r="AS884" s="75"/>
      <c r="AT884" s="75"/>
      <c r="AU884" s="75"/>
      <c r="AV884" s="75"/>
      <c r="AW884" s="75"/>
      <c r="AX884" s="75"/>
      <c r="AY884" s="75"/>
      <c r="AZ884" s="75"/>
      <c r="BA884" s="75"/>
      <c r="BB884" s="75"/>
      <c r="BC884" s="75"/>
      <c r="BD884" s="75"/>
      <c r="BE884" s="75"/>
      <c r="BF884" s="75"/>
      <c r="BG884" s="75"/>
      <c r="BH884" s="75"/>
      <c r="BI884" s="75"/>
      <c r="BJ884" s="75"/>
      <c r="BK884" s="75"/>
      <c r="BL884" s="75"/>
      <c r="BM884" s="75"/>
      <c r="BN884" s="75"/>
      <c r="BO884" s="75"/>
      <c r="BP884" s="75"/>
      <c r="BQ884" s="75"/>
      <c r="BR884" s="75"/>
      <c r="BS884" s="75"/>
      <c r="BT884" s="75"/>
      <c r="BU884" s="75"/>
      <c r="BV884" s="75"/>
      <c r="BW884" s="75"/>
      <c r="BX884" s="75"/>
      <c r="BY884" s="75"/>
      <c r="BZ884" s="75"/>
      <c r="CA884" s="75"/>
      <c r="CB884" s="75"/>
    </row>
    <row r="885" spans="1:80" ht="9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  <c r="AD885" s="75"/>
      <c r="AE885" s="75"/>
      <c r="AF885" s="75"/>
      <c r="AG885" s="75"/>
      <c r="AH885" s="75"/>
      <c r="AI885" s="75"/>
      <c r="AJ885" s="75"/>
      <c r="AK885" s="75"/>
      <c r="AL885" s="75"/>
      <c r="AM885" s="75"/>
      <c r="AN885" s="75"/>
      <c r="AO885" s="75"/>
      <c r="AP885" s="75"/>
      <c r="AQ885" s="75"/>
      <c r="AR885" s="75"/>
      <c r="AS885" s="75"/>
      <c r="AT885" s="75"/>
      <c r="AU885" s="75"/>
      <c r="AV885" s="75"/>
      <c r="AW885" s="75"/>
      <c r="AX885" s="75"/>
      <c r="AY885" s="75"/>
      <c r="AZ885" s="75"/>
      <c r="BA885" s="75"/>
      <c r="BB885" s="75"/>
      <c r="BC885" s="75"/>
      <c r="BD885" s="75"/>
      <c r="BE885" s="75"/>
      <c r="BF885" s="75"/>
      <c r="BG885" s="75"/>
      <c r="BH885" s="75"/>
      <c r="BI885" s="75"/>
      <c r="BJ885" s="75"/>
      <c r="BK885" s="75"/>
      <c r="BL885" s="75"/>
      <c r="BM885" s="75"/>
      <c r="BN885" s="75"/>
      <c r="BO885" s="75"/>
      <c r="BP885" s="75"/>
      <c r="BQ885" s="75"/>
      <c r="BR885" s="75"/>
      <c r="BS885" s="75"/>
      <c r="BT885" s="75"/>
      <c r="BU885" s="75"/>
      <c r="BV885" s="75"/>
      <c r="BW885" s="75"/>
      <c r="BX885" s="75"/>
      <c r="BY885" s="75"/>
      <c r="BZ885" s="75"/>
      <c r="CA885" s="75"/>
      <c r="CB885" s="75"/>
    </row>
    <row r="886" spans="1:80" ht="9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  <c r="AE886" s="75"/>
      <c r="AF886" s="75"/>
      <c r="AG886" s="75"/>
      <c r="AH886" s="75"/>
      <c r="AI886" s="75"/>
      <c r="AJ886" s="75"/>
      <c r="AK886" s="75"/>
      <c r="AL886" s="75"/>
      <c r="AM886" s="75"/>
      <c r="AN886" s="75"/>
      <c r="AO886" s="75"/>
      <c r="AP886" s="75"/>
      <c r="AQ886" s="75"/>
      <c r="AR886" s="75"/>
      <c r="AS886" s="75"/>
      <c r="AT886" s="75"/>
      <c r="AU886" s="75"/>
      <c r="AV886" s="75"/>
      <c r="AW886" s="75"/>
      <c r="AX886" s="75"/>
      <c r="AY886" s="75"/>
      <c r="AZ886" s="75"/>
      <c r="BA886" s="75"/>
      <c r="BB886" s="75"/>
      <c r="BC886" s="75"/>
      <c r="BD886" s="75"/>
      <c r="BE886" s="75"/>
      <c r="BF886" s="75"/>
      <c r="BG886" s="75"/>
      <c r="BH886" s="75"/>
      <c r="BI886" s="75"/>
      <c r="BJ886" s="75"/>
      <c r="BK886" s="75"/>
      <c r="BL886" s="75"/>
      <c r="BM886" s="75"/>
      <c r="BN886" s="75"/>
      <c r="BO886" s="75"/>
      <c r="BP886" s="75"/>
      <c r="BQ886" s="75"/>
      <c r="BR886" s="75"/>
      <c r="BS886" s="75"/>
      <c r="BT886" s="75"/>
      <c r="BU886" s="75"/>
      <c r="BV886" s="75"/>
      <c r="BW886" s="75"/>
      <c r="BX886" s="75"/>
      <c r="BY886" s="75"/>
      <c r="BZ886" s="75"/>
      <c r="CA886" s="75"/>
      <c r="CB886" s="75"/>
    </row>
    <row r="887" spans="1:80" ht="9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5"/>
      <c r="AL887" s="75"/>
      <c r="AM887" s="75"/>
      <c r="AN887" s="75"/>
      <c r="AO887" s="75"/>
      <c r="AP887" s="75"/>
      <c r="AQ887" s="75"/>
      <c r="AR887" s="75"/>
      <c r="AS887" s="75"/>
      <c r="AT887" s="75"/>
      <c r="AU887" s="75"/>
      <c r="AV887" s="75"/>
      <c r="AW887" s="75"/>
      <c r="AX887" s="75"/>
      <c r="AY887" s="75"/>
      <c r="AZ887" s="75"/>
      <c r="BA887" s="75"/>
      <c r="BB887" s="75"/>
      <c r="BC887" s="75"/>
      <c r="BD887" s="75"/>
      <c r="BE887" s="75"/>
      <c r="BF887" s="75"/>
      <c r="BG887" s="75"/>
      <c r="BH887" s="75"/>
      <c r="BI887" s="75"/>
      <c r="BJ887" s="75"/>
      <c r="BK887" s="75"/>
      <c r="BL887" s="75"/>
      <c r="BM887" s="75"/>
      <c r="BN887" s="75"/>
      <c r="BO887" s="75"/>
      <c r="BP887" s="75"/>
      <c r="BQ887" s="75"/>
      <c r="BR887" s="75"/>
      <c r="BS887" s="75"/>
      <c r="BT887" s="75"/>
      <c r="BU887" s="75"/>
      <c r="BV887" s="75"/>
      <c r="BW887" s="75"/>
      <c r="BX887" s="75"/>
      <c r="BY887" s="75"/>
      <c r="BZ887" s="75"/>
      <c r="CA887" s="75"/>
      <c r="CB887" s="75"/>
    </row>
    <row r="888" spans="1:80" ht="9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  <c r="AE888" s="75"/>
      <c r="AF888" s="75"/>
      <c r="AG888" s="75"/>
      <c r="AH888" s="75"/>
      <c r="AI888" s="75"/>
      <c r="AJ888" s="75"/>
      <c r="AK888" s="75"/>
      <c r="AL888" s="75"/>
      <c r="AM888" s="75"/>
      <c r="AN888" s="75"/>
      <c r="AO888" s="75"/>
      <c r="AP888" s="75"/>
      <c r="AQ888" s="75"/>
      <c r="AR888" s="75"/>
      <c r="AS888" s="75"/>
      <c r="AT888" s="75"/>
      <c r="AU888" s="75"/>
      <c r="AV888" s="75"/>
      <c r="AW888" s="75"/>
      <c r="AX888" s="75"/>
      <c r="AY888" s="75"/>
      <c r="AZ888" s="75"/>
      <c r="BA888" s="75"/>
      <c r="BB888" s="75"/>
      <c r="BC888" s="75"/>
      <c r="BD888" s="75"/>
      <c r="BE888" s="75"/>
      <c r="BF888" s="75"/>
      <c r="BG888" s="75"/>
      <c r="BH888" s="75"/>
      <c r="BI888" s="75"/>
      <c r="BJ888" s="75"/>
      <c r="BK888" s="75"/>
      <c r="BL888" s="75"/>
      <c r="BM888" s="75"/>
      <c r="BN888" s="75"/>
      <c r="BO888" s="75"/>
      <c r="BP888" s="75"/>
      <c r="BQ888" s="75"/>
      <c r="BR888" s="75"/>
      <c r="BS888" s="75"/>
      <c r="BT888" s="75"/>
      <c r="BU888" s="75"/>
      <c r="BV888" s="75"/>
      <c r="BW888" s="75"/>
      <c r="BX888" s="75"/>
      <c r="BY888" s="75"/>
      <c r="BZ888" s="75"/>
      <c r="CA888" s="75"/>
      <c r="CB888" s="75"/>
    </row>
    <row r="889" spans="1:80" ht="9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  <c r="AE889" s="75"/>
      <c r="AF889" s="75"/>
      <c r="AG889" s="75"/>
      <c r="AH889" s="75"/>
      <c r="AI889" s="75"/>
      <c r="AJ889" s="75"/>
      <c r="AK889" s="75"/>
      <c r="AL889" s="75"/>
      <c r="AM889" s="75"/>
      <c r="AN889" s="75"/>
      <c r="AO889" s="75"/>
      <c r="AP889" s="75"/>
      <c r="AQ889" s="75"/>
      <c r="AR889" s="75"/>
      <c r="AS889" s="75"/>
      <c r="AT889" s="75"/>
      <c r="AU889" s="75"/>
      <c r="AV889" s="75"/>
      <c r="AW889" s="75"/>
      <c r="AX889" s="75"/>
      <c r="AY889" s="75"/>
      <c r="AZ889" s="75"/>
      <c r="BA889" s="75"/>
      <c r="BB889" s="75"/>
      <c r="BC889" s="75"/>
      <c r="BD889" s="75"/>
      <c r="BE889" s="75"/>
      <c r="BF889" s="75"/>
      <c r="BG889" s="75"/>
      <c r="BH889" s="75"/>
      <c r="BI889" s="75"/>
      <c r="BJ889" s="75"/>
      <c r="BK889" s="75"/>
      <c r="BL889" s="75"/>
      <c r="BM889" s="75"/>
      <c r="BN889" s="75"/>
      <c r="BO889" s="75"/>
      <c r="BP889" s="75"/>
      <c r="BQ889" s="75"/>
      <c r="BR889" s="75"/>
      <c r="BS889" s="75"/>
      <c r="BT889" s="75"/>
      <c r="BU889" s="75"/>
      <c r="BV889" s="75"/>
      <c r="BW889" s="75"/>
      <c r="BX889" s="75"/>
      <c r="BY889" s="75"/>
      <c r="BZ889" s="75"/>
      <c r="CA889" s="75"/>
      <c r="CB889" s="75"/>
    </row>
    <row r="890" spans="1:80" ht="9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  <c r="AE890" s="75"/>
      <c r="AF890" s="75"/>
      <c r="AG890" s="75"/>
      <c r="AH890" s="75"/>
      <c r="AI890" s="75"/>
      <c r="AJ890" s="75"/>
      <c r="AK890" s="75"/>
      <c r="AL890" s="75"/>
      <c r="AM890" s="75"/>
      <c r="AN890" s="75"/>
      <c r="AO890" s="75"/>
      <c r="AP890" s="75"/>
      <c r="AQ890" s="75"/>
      <c r="AR890" s="75"/>
      <c r="AS890" s="75"/>
      <c r="AT890" s="75"/>
      <c r="AU890" s="75"/>
      <c r="AV890" s="75"/>
      <c r="AW890" s="75"/>
      <c r="AX890" s="75"/>
      <c r="AY890" s="75"/>
      <c r="AZ890" s="75"/>
      <c r="BA890" s="75"/>
      <c r="BB890" s="75"/>
      <c r="BC890" s="75"/>
      <c r="BD890" s="75"/>
      <c r="BE890" s="75"/>
      <c r="BF890" s="75"/>
      <c r="BG890" s="75"/>
      <c r="BH890" s="75"/>
      <c r="BI890" s="75"/>
      <c r="BJ890" s="75"/>
      <c r="BK890" s="75"/>
      <c r="BL890" s="75"/>
      <c r="BM890" s="75"/>
      <c r="BN890" s="75"/>
      <c r="BO890" s="75"/>
      <c r="BP890" s="75"/>
      <c r="BQ890" s="75"/>
      <c r="BR890" s="75"/>
      <c r="BS890" s="75"/>
      <c r="BT890" s="75"/>
      <c r="BU890" s="75"/>
      <c r="BV890" s="75"/>
      <c r="BW890" s="75"/>
      <c r="BX890" s="75"/>
      <c r="BY890" s="75"/>
      <c r="BZ890" s="75"/>
      <c r="CA890" s="75"/>
      <c r="CB890" s="75"/>
    </row>
    <row r="891" spans="1:80" ht="9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  <c r="AE891" s="75"/>
      <c r="AF891" s="75"/>
      <c r="AG891" s="75"/>
      <c r="AH891" s="75"/>
      <c r="AI891" s="75"/>
      <c r="AJ891" s="75"/>
      <c r="AK891" s="75"/>
      <c r="AL891" s="75"/>
      <c r="AM891" s="75"/>
      <c r="AN891" s="75"/>
      <c r="AO891" s="75"/>
      <c r="AP891" s="75"/>
      <c r="AQ891" s="75"/>
      <c r="AR891" s="75"/>
      <c r="AS891" s="75"/>
      <c r="AT891" s="75"/>
      <c r="AU891" s="75"/>
      <c r="AV891" s="75"/>
      <c r="AW891" s="75"/>
      <c r="AX891" s="75"/>
      <c r="AY891" s="75"/>
      <c r="AZ891" s="75"/>
      <c r="BA891" s="75"/>
      <c r="BB891" s="75"/>
      <c r="BC891" s="75"/>
      <c r="BD891" s="75"/>
      <c r="BE891" s="75"/>
      <c r="BF891" s="75"/>
      <c r="BG891" s="75"/>
      <c r="BH891" s="75"/>
      <c r="BI891" s="75"/>
      <c r="BJ891" s="75"/>
      <c r="BK891" s="75"/>
      <c r="BL891" s="75"/>
      <c r="BM891" s="75"/>
      <c r="BN891" s="75"/>
      <c r="BO891" s="75"/>
      <c r="BP891" s="75"/>
      <c r="BQ891" s="75"/>
      <c r="BR891" s="75"/>
      <c r="BS891" s="75"/>
      <c r="BT891" s="75"/>
      <c r="BU891" s="75"/>
      <c r="BV891" s="75"/>
      <c r="BW891" s="75"/>
      <c r="BX891" s="75"/>
      <c r="BY891" s="75"/>
      <c r="BZ891" s="75"/>
      <c r="CA891" s="75"/>
      <c r="CB891" s="75"/>
    </row>
    <row r="892" spans="1:80" ht="9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  <c r="AE892" s="75"/>
      <c r="AF892" s="75"/>
      <c r="AG892" s="75"/>
      <c r="AH892" s="75"/>
      <c r="AI892" s="75"/>
      <c r="AJ892" s="75"/>
      <c r="AK892" s="75"/>
      <c r="AL892" s="75"/>
      <c r="AM892" s="75"/>
      <c r="AN892" s="75"/>
      <c r="AO892" s="75"/>
      <c r="AP892" s="75"/>
      <c r="AQ892" s="75"/>
      <c r="AR892" s="75"/>
      <c r="AS892" s="75"/>
      <c r="AT892" s="75"/>
      <c r="AU892" s="75"/>
      <c r="AV892" s="75"/>
      <c r="AW892" s="75"/>
      <c r="AX892" s="75"/>
      <c r="AY892" s="75"/>
      <c r="AZ892" s="75"/>
      <c r="BA892" s="75"/>
      <c r="BB892" s="75"/>
      <c r="BC892" s="75"/>
      <c r="BD892" s="75"/>
      <c r="BE892" s="75"/>
      <c r="BF892" s="75"/>
      <c r="BG892" s="75"/>
      <c r="BH892" s="75"/>
      <c r="BI892" s="75"/>
      <c r="BJ892" s="75"/>
      <c r="BK892" s="75"/>
      <c r="BL892" s="75"/>
      <c r="BM892" s="75"/>
      <c r="BN892" s="75"/>
      <c r="BO892" s="75"/>
      <c r="BP892" s="75"/>
      <c r="BQ892" s="75"/>
      <c r="BR892" s="75"/>
      <c r="BS892" s="75"/>
      <c r="BT892" s="75"/>
      <c r="BU892" s="75"/>
      <c r="BV892" s="75"/>
      <c r="BW892" s="75"/>
      <c r="BX892" s="75"/>
      <c r="BY892" s="75"/>
      <c r="BZ892" s="75"/>
      <c r="CA892" s="75"/>
      <c r="CB892" s="75"/>
    </row>
    <row r="893" spans="1:80" ht="9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  <c r="AE893" s="75"/>
      <c r="AF893" s="75"/>
      <c r="AG893" s="75"/>
      <c r="AH893" s="75"/>
      <c r="AI893" s="75"/>
      <c r="AJ893" s="75"/>
      <c r="AK893" s="75"/>
      <c r="AL893" s="75"/>
      <c r="AM893" s="75"/>
      <c r="AN893" s="75"/>
      <c r="AO893" s="75"/>
      <c r="AP893" s="75"/>
      <c r="AQ893" s="75"/>
      <c r="AR893" s="75"/>
      <c r="AS893" s="75"/>
      <c r="AT893" s="75"/>
      <c r="AU893" s="75"/>
      <c r="AV893" s="75"/>
      <c r="AW893" s="75"/>
      <c r="AX893" s="75"/>
      <c r="AY893" s="75"/>
      <c r="AZ893" s="75"/>
      <c r="BA893" s="75"/>
      <c r="BB893" s="75"/>
      <c r="BC893" s="75"/>
      <c r="BD893" s="75"/>
      <c r="BE893" s="75"/>
      <c r="BF893" s="75"/>
      <c r="BG893" s="75"/>
      <c r="BH893" s="75"/>
      <c r="BI893" s="75"/>
      <c r="BJ893" s="75"/>
      <c r="BK893" s="75"/>
      <c r="BL893" s="75"/>
      <c r="BM893" s="75"/>
      <c r="BN893" s="75"/>
      <c r="BO893" s="75"/>
      <c r="BP893" s="75"/>
      <c r="BQ893" s="75"/>
      <c r="BR893" s="75"/>
      <c r="BS893" s="75"/>
      <c r="BT893" s="75"/>
      <c r="BU893" s="75"/>
      <c r="BV893" s="75"/>
      <c r="BW893" s="75"/>
      <c r="BX893" s="75"/>
      <c r="BY893" s="75"/>
      <c r="BZ893" s="75"/>
      <c r="CA893" s="75"/>
      <c r="CB893" s="75"/>
    </row>
    <row r="894" spans="1:80" ht="9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  <c r="AD894" s="75"/>
      <c r="AE894" s="75"/>
      <c r="AF894" s="75"/>
      <c r="AG894" s="75"/>
      <c r="AH894" s="75"/>
      <c r="AI894" s="75"/>
      <c r="AJ894" s="75"/>
      <c r="AK894" s="75"/>
      <c r="AL894" s="75"/>
      <c r="AM894" s="75"/>
      <c r="AN894" s="75"/>
      <c r="AO894" s="75"/>
      <c r="AP894" s="75"/>
      <c r="AQ894" s="75"/>
      <c r="AR894" s="75"/>
      <c r="AS894" s="75"/>
      <c r="AT894" s="75"/>
      <c r="AU894" s="75"/>
      <c r="AV894" s="75"/>
      <c r="AW894" s="75"/>
      <c r="AX894" s="75"/>
      <c r="AY894" s="75"/>
      <c r="AZ894" s="75"/>
      <c r="BA894" s="75"/>
      <c r="BB894" s="75"/>
      <c r="BC894" s="75"/>
      <c r="BD894" s="75"/>
      <c r="BE894" s="75"/>
      <c r="BF894" s="75"/>
      <c r="BG894" s="75"/>
      <c r="BH894" s="75"/>
      <c r="BI894" s="75"/>
      <c r="BJ894" s="75"/>
      <c r="BK894" s="75"/>
      <c r="BL894" s="75"/>
      <c r="BM894" s="75"/>
      <c r="BN894" s="75"/>
      <c r="BO894" s="75"/>
      <c r="BP894" s="75"/>
      <c r="BQ894" s="75"/>
      <c r="BR894" s="75"/>
      <c r="BS894" s="75"/>
      <c r="BT894" s="75"/>
      <c r="BU894" s="75"/>
      <c r="BV894" s="75"/>
      <c r="BW894" s="75"/>
      <c r="BX894" s="75"/>
      <c r="BY894" s="75"/>
      <c r="BZ894" s="75"/>
      <c r="CA894" s="75"/>
      <c r="CB894" s="75"/>
    </row>
    <row r="895" spans="1:80" ht="9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  <c r="AD895" s="75"/>
      <c r="AE895" s="75"/>
      <c r="AF895" s="75"/>
      <c r="AG895" s="75"/>
      <c r="AH895" s="75"/>
      <c r="AI895" s="75"/>
      <c r="AJ895" s="75"/>
      <c r="AK895" s="75"/>
      <c r="AL895" s="75"/>
      <c r="AM895" s="75"/>
      <c r="AN895" s="75"/>
      <c r="AO895" s="75"/>
      <c r="AP895" s="75"/>
      <c r="AQ895" s="75"/>
      <c r="AR895" s="75"/>
      <c r="AS895" s="75"/>
      <c r="AT895" s="75"/>
      <c r="AU895" s="75"/>
      <c r="AV895" s="75"/>
      <c r="AW895" s="75"/>
      <c r="AX895" s="75"/>
      <c r="AY895" s="75"/>
      <c r="AZ895" s="75"/>
      <c r="BA895" s="75"/>
      <c r="BB895" s="75"/>
      <c r="BC895" s="75"/>
      <c r="BD895" s="75"/>
      <c r="BE895" s="75"/>
      <c r="BF895" s="75"/>
      <c r="BG895" s="75"/>
      <c r="BH895" s="75"/>
      <c r="BI895" s="75"/>
      <c r="BJ895" s="75"/>
      <c r="BK895" s="75"/>
      <c r="BL895" s="75"/>
      <c r="BM895" s="75"/>
      <c r="BN895" s="75"/>
      <c r="BO895" s="75"/>
      <c r="BP895" s="75"/>
      <c r="BQ895" s="75"/>
      <c r="BR895" s="75"/>
      <c r="BS895" s="75"/>
      <c r="BT895" s="75"/>
      <c r="BU895" s="75"/>
      <c r="BV895" s="75"/>
      <c r="BW895" s="75"/>
      <c r="BX895" s="75"/>
      <c r="BY895" s="75"/>
      <c r="BZ895" s="75"/>
      <c r="CA895" s="75"/>
      <c r="CB895" s="75"/>
    </row>
    <row r="896" spans="1:80" ht="9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  <c r="AE896" s="75"/>
      <c r="AF896" s="75"/>
      <c r="AG896" s="75"/>
      <c r="AH896" s="75"/>
      <c r="AI896" s="75"/>
      <c r="AJ896" s="75"/>
      <c r="AK896" s="75"/>
      <c r="AL896" s="75"/>
      <c r="AM896" s="75"/>
      <c r="AN896" s="75"/>
      <c r="AO896" s="75"/>
      <c r="AP896" s="75"/>
      <c r="AQ896" s="75"/>
      <c r="AR896" s="75"/>
      <c r="AS896" s="75"/>
      <c r="AT896" s="75"/>
      <c r="AU896" s="75"/>
      <c r="AV896" s="75"/>
      <c r="AW896" s="75"/>
      <c r="AX896" s="75"/>
      <c r="AY896" s="75"/>
      <c r="AZ896" s="75"/>
      <c r="BA896" s="75"/>
      <c r="BB896" s="75"/>
      <c r="BC896" s="75"/>
      <c r="BD896" s="75"/>
      <c r="BE896" s="75"/>
      <c r="BF896" s="75"/>
      <c r="BG896" s="75"/>
      <c r="BH896" s="75"/>
      <c r="BI896" s="75"/>
      <c r="BJ896" s="75"/>
      <c r="BK896" s="75"/>
      <c r="BL896" s="75"/>
      <c r="BM896" s="75"/>
      <c r="BN896" s="75"/>
      <c r="BO896" s="75"/>
      <c r="BP896" s="75"/>
      <c r="BQ896" s="75"/>
      <c r="BR896" s="75"/>
      <c r="BS896" s="75"/>
      <c r="BT896" s="75"/>
      <c r="BU896" s="75"/>
      <c r="BV896" s="75"/>
      <c r="BW896" s="75"/>
      <c r="BX896" s="75"/>
      <c r="BY896" s="75"/>
      <c r="BZ896" s="75"/>
      <c r="CA896" s="75"/>
      <c r="CB896" s="75"/>
    </row>
    <row r="897" spans="1:80" ht="9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  <c r="AD897" s="75"/>
      <c r="AE897" s="75"/>
      <c r="AF897" s="75"/>
      <c r="AG897" s="75"/>
      <c r="AH897" s="75"/>
      <c r="AI897" s="75"/>
      <c r="AJ897" s="75"/>
      <c r="AK897" s="75"/>
      <c r="AL897" s="75"/>
      <c r="AM897" s="75"/>
      <c r="AN897" s="75"/>
      <c r="AO897" s="75"/>
      <c r="AP897" s="75"/>
      <c r="AQ897" s="75"/>
      <c r="AR897" s="75"/>
      <c r="AS897" s="75"/>
      <c r="AT897" s="75"/>
      <c r="AU897" s="75"/>
      <c r="AV897" s="75"/>
      <c r="AW897" s="75"/>
      <c r="AX897" s="75"/>
      <c r="AY897" s="75"/>
      <c r="AZ897" s="75"/>
      <c r="BA897" s="75"/>
      <c r="BB897" s="75"/>
      <c r="BC897" s="75"/>
      <c r="BD897" s="75"/>
      <c r="BE897" s="75"/>
      <c r="BF897" s="75"/>
      <c r="BG897" s="75"/>
      <c r="BH897" s="75"/>
      <c r="BI897" s="75"/>
      <c r="BJ897" s="75"/>
      <c r="BK897" s="75"/>
      <c r="BL897" s="75"/>
      <c r="BM897" s="75"/>
      <c r="BN897" s="75"/>
      <c r="BO897" s="75"/>
      <c r="BP897" s="75"/>
      <c r="BQ897" s="75"/>
      <c r="BR897" s="75"/>
      <c r="BS897" s="75"/>
      <c r="BT897" s="75"/>
      <c r="BU897" s="75"/>
      <c r="BV897" s="75"/>
      <c r="BW897" s="75"/>
      <c r="BX897" s="75"/>
      <c r="BY897" s="75"/>
      <c r="BZ897" s="75"/>
      <c r="CA897" s="75"/>
      <c r="CB897" s="75"/>
    </row>
    <row r="898" spans="1:80" ht="9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  <c r="AE898" s="75"/>
      <c r="AF898" s="75"/>
      <c r="AG898" s="75"/>
      <c r="AH898" s="75"/>
      <c r="AI898" s="75"/>
      <c r="AJ898" s="75"/>
      <c r="AK898" s="75"/>
      <c r="AL898" s="75"/>
      <c r="AM898" s="75"/>
      <c r="AN898" s="75"/>
      <c r="AO898" s="75"/>
      <c r="AP898" s="75"/>
      <c r="AQ898" s="75"/>
      <c r="AR898" s="75"/>
      <c r="AS898" s="75"/>
      <c r="AT898" s="75"/>
      <c r="AU898" s="75"/>
      <c r="AV898" s="75"/>
      <c r="AW898" s="75"/>
      <c r="AX898" s="75"/>
      <c r="AY898" s="75"/>
      <c r="AZ898" s="75"/>
      <c r="BA898" s="75"/>
      <c r="BB898" s="75"/>
      <c r="BC898" s="75"/>
      <c r="BD898" s="75"/>
      <c r="BE898" s="75"/>
      <c r="BF898" s="75"/>
      <c r="BG898" s="75"/>
      <c r="BH898" s="75"/>
      <c r="BI898" s="75"/>
      <c r="BJ898" s="75"/>
      <c r="BK898" s="75"/>
      <c r="BL898" s="75"/>
      <c r="BM898" s="75"/>
      <c r="BN898" s="75"/>
      <c r="BO898" s="75"/>
      <c r="BP898" s="75"/>
      <c r="BQ898" s="75"/>
      <c r="BR898" s="75"/>
      <c r="BS898" s="75"/>
      <c r="BT898" s="75"/>
      <c r="BU898" s="75"/>
      <c r="BV898" s="75"/>
      <c r="BW898" s="75"/>
      <c r="BX898" s="75"/>
      <c r="BY898" s="75"/>
      <c r="BZ898" s="75"/>
      <c r="CA898" s="75"/>
      <c r="CB898" s="75"/>
    </row>
    <row r="899" spans="1:80" ht="9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  <c r="AG899" s="75"/>
      <c r="AH899" s="75"/>
      <c r="AI899" s="75"/>
      <c r="AJ899" s="75"/>
      <c r="AK899" s="75"/>
      <c r="AL899" s="75"/>
      <c r="AM899" s="75"/>
      <c r="AN899" s="75"/>
      <c r="AO899" s="75"/>
      <c r="AP899" s="75"/>
      <c r="AQ899" s="75"/>
      <c r="AR899" s="75"/>
      <c r="AS899" s="75"/>
      <c r="AT899" s="75"/>
      <c r="AU899" s="75"/>
      <c r="AV899" s="75"/>
      <c r="AW899" s="75"/>
      <c r="AX899" s="75"/>
      <c r="AY899" s="75"/>
      <c r="AZ899" s="75"/>
      <c r="BA899" s="75"/>
      <c r="BB899" s="75"/>
      <c r="BC899" s="75"/>
      <c r="BD899" s="75"/>
      <c r="BE899" s="75"/>
      <c r="BF899" s="75"/>
      <c r="BG899" s="75"/>
      <c r="BH899" s="75"/>
      <c r="BI899" s="75"/>
      <c r="BJ899" s="75"/>
      <c r="BK899" s="75"/>
      <c r="BL899" s="75"/>
      <c r="BM899" s="75"/>
      <c r="BN899" s="75"/>
      <c r="BO899" s="75"/>
      <c r="BP899" s="75"/>
      <c r="BQ899" s="75"/>
      <c r="BR899" s="75"/>
      <c r="BS899" s="75"/>
      <c r="BT899" s="75"/>
      <c r="BU899" s="75"/>
      <c r="BV899" s="75"/>
      <c r="BW899" s="75"/>
      <c r="BX899" s="75"/>
      <c r="BY899" s="75"/>
      <c r="BZ899" s="75"/>
      <c r="CA899" s="75"/>
      <c r="CB899" s="75"/>
    </row>
    <row r="900" spans="1:80" ht="9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  <c r="AE900" s="75"/>
      <c r="AF900" s="75"/>
      <c r="AG900" s="75"/>
      <c r="AH900" s="75"/>
      <c r="AI900" s="75"/>
      <c r="AJ900" s="75"/>
      <c r="AK900" s="75"/>
      <c r="AL900" s="75"/>
      <c r="AM900" s="75"/>
      <c r="AN900" s="75"/>
      <c r="AO900" s="75"/>
      <c r="AP900" s="75"/>
      <c r="AQ900" s="75"/>
      <c r="AR900" s="75"/>
      <c r="AS900" s="75"/>
      <c r="AT900" s="75"/>
      <c r="AU900" s="75"/>
      <c r="AV900" s="75"/>
      <c r="AW900" s="75"/>
      <c r="AX900" s="75"/>
      <c r="AY900" s="75"/>
      <c r="AZ900" s="75"/>
      <c r="BA900" s="75"/>
      <c r="BB900" s="75"/>
      <c r="BC900" s="75"/>
      <c r="BD900" s="75"/>
      <c r="BE900" s="75"/>
      <c r="BF900" s="75"/>
      <c r="BG900" s="75"/>
      <c r="BH900" s="75"/>
      <c r="BI900" s="75"/>
      <c r="BJ900" s="75"/>
      <c r="BK900" s="75"/>
      <c r="BL900" s="75"/>
      <c r="BM900" s="75"/>
      <c r="BN900" s="75"/>
      <c r="BO900" s="75"/>
      <c r="BP900" s="75"/>
      <c r="BQ900" s="75"/>
      <c r="BR900" s="75"/>
      <c r="BS900" s="75"/>
      <c r="BT900" s="75"/>
      <c r="BU900" s="75"/>
      <c r="BV900" s="75"/>
      <c r="BW900" s="75"/>
      <c r="BX900" s="75"/>
      <c r="BY900" s="75"/>
      <c r="BZ900" s="75"/>
      <c r="CA900" s="75"/>
      <c r="CB900" s="75"/>
    </row>
    <row r="901" spans="1:80" ht="9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  <c r="AL901" s="75"/>
      <c r="AM901" s="75"/>
      <c r="AN901" s="75"/>
      <c r="AO901" s="75"/>
      <c r="AP901" s="75"/>
      <c r="AQ901" s="75"/>
      <c r="AR901" s="75"/>
      <c r="AS901" s="75"/>
      <c r="AT901" s="75"/>
      <c r="AU901" s="75"/>
      <c r="AV901" s="75"/>
      <c r="AW901" s="75"/>
      <c r="AX901" s="75"/>
      <c r="AY901" s="75"/>
      <c r="AZ901" s="75"/>
      <c r="BA901" s="75"/>
      <c r="BB901" s="75"/>
      <c r="BC901" s="75"/>
      <c r="BD901" s="75"/>
      <c r="BE901" s="75"/>
      <c r="BF901" s="75"/>
      <c r="BG901" s="75"/>
      <c r="BH901" s="75"/>
      <c r="BI901" s="75"/>
      <c r="BJ901" s="75"/>
      <c r="BK901" s="75"/>
      <c r="BL901" s="75"/>
      <c r="BM901" s="75"/>
      <c r="BN901" s="75"/>
      <c r="BO901" s="75"/>
      <c r="BP901" s="75"/>
      <c r="BQ901" s="75"/>
      <c r="BR901" s="75"/>
      <c r="BS901" s="75"/>
      <c r="BT901" s="75"/>
      <c r="BU901" s="75"/>
      <c r="BV901" s="75"/>
      <c r="BW901" s="75"/>
      <c r="BX901" s="75"/>
      <c r="BY901" s="75"/>
      <c r="BZ901" s="75"/>
      <c r="CA901" s="75"/>
      <c r="CB901" s="75"/>
    </row>
    <row r="902" spans="1:80" ht="9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  <c r="AL902" s="75"/>
      <c r="AM902" s="75"/>
      <c r="AN902" s="75"/>
      <c r="AO902" s="75"/>
      <c r="AP902" s="75"/>
      <c r="AQ902" s="75"/>
      <c r="AR902" s="75"/>
      <c r="AS902" s="75"/>
      <c r="AT902" s="75"/>
      <c r="AU902" s="75"/>
      <c r="AV902" s="75"/>
      <c r="AW902" s="75"/>
      <c r="AX902" s="75"/>
      <c r="AY902" s="75"/>
      <c r="AZ902" s="75"/>
      <c r="BA902" s="75"/>
      <c r="BB902" s="75"/>
      <c r="BC902" s="75"/>
      <c r="BD902" s="75"/>
      <c r="BE902" s="75"/>
      <c r="BF902" s="75"/>
      <c r="BG902" s="75"/>
      <c r="BH902" s="75"/>
      <c r="BI902" s="75"/>
      <c r="BJ902" s="75"/>
      <c r="BK902" s="75"/>
      <c r="BL902" s="75"/>
      <c r="BM902" s="75"/>
      <c r="BN902" s="75"/>
      <c r="BO902" s="75"/>
      <c r="BP902" s="75"/>
      <c r="BQ902" s="75"/>
      <c r="BR902" s="75"/>
      <c r="BS902" s="75"/>
      <c r="BT902" s="75"/>
      <c r="BU902" s="75"/>
      <c r="BV902" s="75"/>
      <c r="BW902" s="75"/>
      <c r="BX902" s="75"/>
      <c r="BY902" s="75"/>
      <c r="BZ902" s="75"/>
      <c r="CA902" s="75"/>
      <c r="CB902" s="75"/>
    </row>
    <row r="903" spans="1:80" ht="9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  <c r="AE903" s="75"/>
      <c r="AF903" s="75"/>
      <c r="AG903" s="75"/>
      <c r="AH903" s="75"/>
      <c r="AI903" s="75"/>
      <c r="AJ903" s="75"/>
      <c r="AK903" s="75"/>
      <c r="AL903" s="75"/>
      <c r="AM903" s="75"/>
      <c r="AN903" s="75"/>
      <c r="AO903" s="75"/>
      <c r="AP903" s="75"/>
      <c r="AQ903" s="75"/>
      <c r="AR903" s="75"/>
      <c r="AS903" s="75"/>
      <c r="AT903" s="75"/>
      <c r="AU903" s="75"/>
      <c r="AV903" s="75"/>
      <c r="AW903" s="75"/>
      <c r="AX903" s="75"/>
      <c r="AY903" s="75"/>
      <c r="AZ903" s="75"/>
      <c r="BA903" s="75"/>
      <c r="BB903" s="75"/>
      <c r="BC903" s="75"/>
      <c r="BD903" s="75"/>
      <c r="BE903" s="75"/>
      <c r="BF903" s="75"/>
      <c r="BG903" s="75"/>
      <c r="BH903" s="75"/>
      <c r="BI903" s="75"/>
      <c r="BJ903" s="75"/>
      <c r="BK903" s="75"/>
      <c r="BL903" s="75"/>
      <c r="BM903" s="75"/>
      <c r="BN903" s="75"/>
      <c r="BO903" s="75"/>
      <c r="BP903" s="75"/>
      <c r="BQ903" s="75"/>
      <c r="BR903" s="75"/>
      <c r="BS903" s="75"/>
      <c r="BT903" s="75"/>
      <c r="BU903" s="75"/>
      <c r="BV903" s="75"/>
      <c r="BW903" s="75"/>
      <c r="BX903" s="75"/>
      <c r="BY903" s="75"/>
      <c r="BZ903" s="75"/>
      <c r="CA903" s="75"/>
      <c r="CB903" s="75"/>
    </row>
    <row r="904" spans="1:80" ht="9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  <c r="AG904" s="75"/>
      <c r="AH904" s="75"/>
      <c r="AI904" s="75"/>
      <c r="AJ904" s="75"/>
      <c r="AK904" s="75"/>
      <c r="AL904" s="75"/>
      <c r="AM904" s="75"/>
      <c r="AN904" s="75"/>
      <c r="AO904" s="75"/>
      <c r="AP904" s="75"/>
      <c r="AQ904" s="75"/>
      <c r="AR904" s="75"/>
      <c r="AS904" s="75"/>
      <c r="AT904" s="75"/>
      <c r="AU904" s="75"/>
      <c r="AV904" s="75"/>
      <c r="AW904" s="75"/>
      <c r="AX904" s="75"/>
      <c r="AY904" s="75"/>
      <c r="AZ904" s="75"/>
      <c r="BA904" s="75"/>
      <c r="BB904" s="75"/>
      <c r="BC904" s="75"/>
      <c r="BD904" s="75"/>
      <c r="BE904" s="75"/>
      <c r="BF904" s="75"/>
      <c r="BG904" s="75"/>
      <c r="BH904" s="75"/>
      <c r="BI904" s="75"/>
      <c r="BJ904" s="75"/>
      <c r="BK904" s="75"/>
      <c r="BL904" s="75"/>
      <c r="BM904" s="75"/>
      <c r="BN904" s="75"/>
      <c r="BO904" s="75"/>
      <c r="BP904" s="75"/>
      <c r="BQ904" s="75"/>
      <c r="BR904" s="75"/>
      <c r="BS904" s="75"/>
      <c r="BT904" s="75"/>
      <c r="BU904" s="75"/>
      <c r="BV904" s="75"/>
      <c r="BW904" s="75"/>
      <c r="BX904" s="75"/>
      <c r="BY904" s="75"/>
      <c r="BZ904" s="75"/>
      <c r="CA904" s="75"/>
      <c r="CB904" s="75"/>
    </row>
    <row r="905" spans="1:80" ht="9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  <c r="AD905" s="75"/>
      <c r="AE905" s="75"/>
      <c r="AF905" s="75"/>
      <c r="AG905" s="75"/>
      <c r="AH905" s="75"/>
      <c r="AI905" s="75"/>
      <c r="AJ905" s="75"/>
      <c r="AK905" s="75"/>
      <c r="AL905" s="75"/>
      <c r="AM905" s="75"/>
      <c r="AN905" s="75"/>
      <c r="AO905" s="75"/>
      <c r="AP905" s="75"/>
      <c r="AQ905" s="75"/>
      <c r="AR905" s="75"/>
      <c r="AS905" s="75"/>
      <c r="AT905" s="75"/>
      <c r="AU905" s="75"/>
      <c r="AV905" s="75"/>
      <c r="AW905" s="75"/>
      <c r="AX905" s="75"/>
      <c r="AY905" s="75"/>
      <c r="AZ905" s="75"/>
      <c r="BA905" s="75"/>
      <c r="BB905" s="75"/>
      <c r="BC905" s="75"/>
      <c r="BD905" s="75"/>
      <c r="BE905" s="75"/>
      <c r="BF905" s="75"/>
      <c r="BG905" s="75"/>
      <c r="BH905" s="75"/>
      <c r="BI905" s="75"/>
      <c r="BJ905" s="75"/>
      <c r="BK905" s="75"/>
      <c r="BL905" s="75"/>
      <c r="BM905" s="75"/>
      <c r="BN905" s="75"/>
      <c r="BO905" s="75"/>
      <c r="BP905" s="75"/>
      <c r="BQ905" s="75"/>
      <c r="BR905" s="75"/>
      <c r="BS905" s="75"/>
      <c r="BT905" s="75"/>
      <c r="BU905" s="75"/>
      <c r="BV905" s="75"/>
      <c r="BW905" s="75"/>
      <c r="BX905" s="75"/>
      <c r="BY905" s="75"/>
      <c r="BZ905" s="75"/>
      <c r="CA905" s="75"/>
      <c r="CB905" s="75"/>
    </row>
    <row r="906" spans="1:80" ht="9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  <c r="AD906" s="75"/>
      <c r="AE906" s="75"/>
      <c r="AF906" s="75"/>
      <c r="AG906" s="75"/>
      <c r="AH906" s="75"/>
      <c r="AI906" s="75"/>
      <c r="AJ906" s="75"/>
      <c r="AK906" s="75"/>
      <c r="AL906" s="75"/>
      <c r="AM906" s="75"/>
      <c r="AN906" s="75"/>
      <c r="AO906" s="75"/>
      <c r="AP906" s="75"/>
      <c r="AQ906" s="75"/>
      <c r="AR906" s="75"/>
      <c r="AS906" s="75"/>
      <c r="AT906" s="75"/>
      <c r="AU906" s="75"/>
      <c r="AV906" s="75"/>
      <c r="AW906" s="75"/>
      <c r="AX906" s="75"/>
      <c r="AY906" s="75"/>
      <c r="AZ906" s="75"/>
      <c r="BA906" s="75"/>
      <c r="BB906" s="75"/>
      <c r="BC906" s="75"/>
      <c r="BD906" s="75"/>
      <c r="BE906" s="75"/>
      <c r="BF906" s="75"/>
      <c r="BG906" s="75"/>
      <c r="BH906" s="75"/>
      <c r="BI906" s="75"/>
      <c r="BJ906" s="75"/>
      <c r="BK906" s="75"/>
      <c r="BL906" s="75"/>
      <c r="BM906" s="75"/>
      <c r="BN906" s="75"/>
      <c r="BO906" s="75"/>
      <c r="BP906" s="75"/>
      <c r="BQ906" s="75"/>
      <c r="BR906" s="75"/>
      <c r="BS906" s="75"/>
      <c r="BT906" s="75"/>
      <c r="BU906" s="75"/>
      <c r="BV906" s="75"/>
      <c r="BW906" s="75"/>
      <c r="BX906" s="75"/>
      <c r="BY906" s="75"/>
      <c r="BZ906" s="75"/>
      <c r="CA906" s="75"/>
      <c r="CB906" s="75"/>
    </row>
    <row r="907" spans="1:80" ht="9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  <c r="AE907" s="75"/>
      <c r="AF907" s="75"/>
      <c r="AG907" s="75"/>
      <c r="AH907" s="75"/>
      <c r="AI907" s="75"/>
      <c r="AJ907" s="75"/>
      <c r="AK907" s="75"/>
      <c r="AL907" s="75"/>
      <c r="AM907" s="75"/>
      <c r="AN907" s="75"/>
      <c r="AO907" s="75"/>
      <c r="AP907" s="75"/>
      <c r="AQ907" s="75"/>
      <c r="AR907" s="75"/>
      <c r="AS907" s="75"/>
      <c r="AT907" s="75"/>
      <c r="AU907" s="75"/>
      <c r="AV907" s="75"/>
      <c r="AW907" s="75"/>
      <c r="AX907" s="75"/>
      <c r="AY907" s="75"/>
      <c r="AZ907" s="75"/>
      <c r="BA907" s="75"/>
      <c r="BB907" s="75"/>
      <c r="BC907" s="75"/>
      <c r="BD907" s="75"/>
      <c r="BE907" s="75"/>
      <c r="BF907" s="75"/>
      <c r="BG907" s="75"/>
      <c r="BH907" s="75"/>
      <c r="BI907" s="75"/>
      <c r="BJ907" s="75"/>
      <c r="BK907" s="75"/>
      <c r="BL907" s="75"/>
      <c r="BM907" s="75"/>
      <c r="BN907" s="75"/>
      <c r="BO907" s="75"/>
      <c r="BP907" s="75"/>
      <c r="BQ907" s="75"/>
      <c r="BR907" s="75"/>
      <c r="BS907" s="75"/>
      <c r="BT907" s="75"/>
      <c r="BU907" s="75"/>
      <c r="BV907" s="75"/>
      <c r="BW907" s="75"/>
      <c r="BX907" s="75"/>
      <c r="BY907" s="75"/>
      <c r="BZ907" s="75"/>
      <c r="CA907" s="75"/>
      <c r="CB907" s="75"/>
    </row>
    <row r="908" spans="1:80" ht="9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  <c r="AD908" s="75"/>
      <c r="AE908" s="75"/>
      <c r="AF908" s="75"/>
      <c r="AG908" s="75"/>
      <c r="AH908" s="75"/>
      <c r="AI908" s="75"/>
      <c r="AJ908" s="75"/>
      <c r="AK908" s="75"/>
      <c r="AL908" s="75"/>
      <c r="AM908" s="75"/>
      <c r="AN908" s="75"/>
      <c r="AO908" s="75"/>
      <c r="AP908" s="75"/>
      <c r="AQ908" s="75"/>
      <c r="AR908" s="75"/>
      <c r="AS908" s="75"/>
      <c r="AT908" s="75"/>
      <c r="AU908" s="75"/>
      <c r="AV908" s="75"/>
      <c r="AW908" s="75"/>
      <c r="AX908" s="75"/>
      <c r="AY908" s="75"/>
      <c r="AZ908" s="75"/>
      <c r="BA908" s="75"/>
      <c r="BB908" s="75"/>
      <c r="BC908" s="75"/>
      <c r="BD908" s="75"/>
      <c r="BE908" s="75"/>
      <c r="BF908" s="75"/>
      <c r="BG908" s="75"/>
      <c r="BH908" s="75"/>
      <c r="BI908" s="75"/>
      <c r="BJ908" s="75"/>
      <c r="BK908" s="75"/>
      <c r="BL908" s="75"/>
      <c r="BM908" s="75"/>
      <c r="BN908" s="75"/>
      <c r="BO908" s="75"/>
      <c r="BP908" s="75"/>
      <c r="BQ908" s="75"/>
      <c r="BR908" s="75"/>
      <c r="BS908" s="75"/>
      <c r="BT908" s="75"/>
      <c r="BU908" s="75"/>
      <c r="BV908" s="75"/>
      <c r="BW908" s="75"/>
      <c r="BX908" s="75"/>
      <c r="BY908" s="75"/>
      <c r="BZ908" s="75"/>
      <c r="CA908" s="75"/>
      <c r="CB908" s="75"/>
    </row>
    <row r="909" spans="1:80" ht="9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  <c r="AD909" s="75"/>
      <c r="AE909" s="75"/>
      <c r="AF909" s="75"/>
      <c r="AG909" s="75"/>
      <c r="AH909" s="75"/>
      <c r="AI909" s="75"/>
      <c r="AJ909" s="75"/>
      <c r="AK909" s="75"/>
      <c r="AL909" s="75"/>
      <c r="AM909" s="75"/>
      <c r="AN909" s="75"/>
      <c r="AO909" s="75"/>
      <c r="AP909" s="75"/>
      <c r="AQ909" s="75"/>
      <c r="AR909" s="75"/>
      <c r="AS909" s="75"/>
      <c r="AT909" s="75"/>
      <c r="AU909" s="75"/>
      <c r="AV909" s="75"/>
      <c r="AW909" s="75"/>
      <c r="AX909" s="75"/>
      <c r="AY909" s="75"/>
      <c r="AZ909" s="75"/>
      <c r="BA909" s="75"/>
      <c r="BB909" s="75"/>
      <c r="BC909" s="75"/>
      <c r="BD909" s="75"/>
      <c r="BE909" s="75"/>
      <c r="BF909" s="75"/>
      <c r="BG909" s="75"/>
      <c r="BH909" s="75"/>
      <c r="BI909" s="75"/>
      <c r="BJ909" s="75"/>
      <c r="BK909" s="75"/>
      <c r="BL909" s="75"/>
      <c r="BM909" s="75"/>
      <c r="BN909" s="75"/>
      <c r="BO909" s="75"/>
      <c r="BP909" s="75"/>
      <c r="BQ909" s="75"/>
      <c r="BR909" s="75"/>
      <c r="BS909" s="75"/>
      <c r="BT909" s="75"/>
      <c r="BU909" s="75"/>
      <c r="BV909" s="75"/>
      <c r="BW909" s="75"/>
      <c r="BX909" s="75"/>
      <c r="BY909" s="75"/>
      <c r="BZ909" s="75"/>
      <c r="CA909" s="75"/>
      <c r="CB909" s="75"/>
    </row>
    <row r="910" spans="1:80" ht="9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  <c r="AE910" s="75"/>
      <c r="AF910" s="75"/>
      <c r="AG910" s="75"/>
      <c r="AH910" s="75"/>
      <c r="AI910" s="75"/>
      <c r="AJ910" s="75"/>
      <c r="AK910" s="75"/>
      <c r="AL910" s="75"/>
      <c r="AM910" s="75"/>
      <c r="AN910" s="75"/>
      <c r="AO910" s="75"/>
      <c r="AP910" s="75"/>
      <c r="AQ910" s="75"/>
      <c r="AR910" s="75"/>
      <c r="AS910" s="75"/>
      <c r="AT910" s="75"/>
      <c r="AU910" s="75"/>
      <c r="AV910" s="75"/>
      <c r="AW910" s="75"/>
      <c r="AX910" s="75"/>
      <c r="AY910" s="75"/>
      <c r="AZ910" s="75"/>
      <c r="BA910" s="75"/>
      <c r="BB910" s="75"/>
      <c r="BC910" s="75"/>
      <c r="BD910" s="75"/>
      <c r="BE910" s="75"/>
      <c r="BF910" s="75"/>
      <c r="BG910" s="75"/>
      <c r="BH910" s="75"/>
      <c r="BI910" s="75"/>
      <c r="BJ910" s="75"/>
      <c r="BK910" s="75"/>
      <c r="BL910" s="75"/>
      <c r="BM910" s="75"/>
      <c r="BN910" s="75"/>
      <c r="BO910" s="75"/>
      <c r="BP910" s="75"/>
      <c r="BQ910" s="75"/>
      <c r="BR910" s="75"/>
      <c r="BS910" s="75"/>
      <c r="BT910" s="75"/>
      <c r="BU910" s="75"/>
      <c r="BV910" s="75"/>
      <c r="BW910" s="75"/>
      <c r="BX910" s="75"/>
      <c r="BY910" s="75"/>
      <c r="BZ910" s="75"/>
      <c r="CA910" s="75"/>
      <c r="CB910" s="75"/>
    </row>
    <row r="911" spans="1:80" ht="9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  <c r="AE911" s="75"/>
      <c r="AF911" s="75"/>
      <c r="AG911" s="75"/>
      <c r="AH911" s="75"/>
      <c r="AI911" s="75"/>
      <c r="AJ911" s="75"/>
      <c r="AK911" s="75"/>
      <c r="AL911" s="75"/>
      <c r="AM911" s="75"/>
      <c r="AN911" s="75"/>
      <c r="AO911" s="75"/>
      <c r="AP911" s="75"/>
      <c r="AQ911" s="75"/>
      <c r="AR911" s="75"/>
      <c r="AS911" s="75"/>
      <c r="AT911" s="75"/>
      <c r="AU911" s="75"/>
      <c r="AV911" s="75"/>
      <c r="AW911" s="75"/>
      <c r="AX911" s="75"/>
      <c r="AY911" s="75"/>
      <c r="AZ911" s="75"/>
      <c r="BA911" s="75"/>
      <c r="BB911" s="75"/>
      <c r="BC911" s="75"/>
      <c r="BD911" s="75"/>
      <c r="BE911" s="75"/>
      <c r="BF911" s="75"/>
      <c r="BG911" s="75"/>
      <c r="BH911" s="75"/>
      <c r="BI911" s="75"/>
      <c r="BJ911" s="75"/>
      <c r="BK911" s="75"/>
      <c r="BL911" s="75"/>
      <c r="BM911" s="75"/>
      <c r="BN911" s="75"/>
      <c r="BO911" s="75"/>
      <c r="BP911" s="75"/>
      <c r="BQ911" s="75"/>
      <c r="BR911" s="75"/>
      <c r="BS911" s="75"/>
      <c r="BT911" s="75"/>
      <c r="BU911" s="75"/>
      <c r="BV911" s="75"/>
      <c r="BW911" s="75"/>
      <c r="BX911" s="75"/>
      <c r="BY911" s="75"/>
      <c r="BZ911" s="75"/>
      <c r="CA911" s="75"/>
      <c r="CB911" s="75"/>
    </row>
    <row r="912" spans="1:80" ht="9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  <c r="AE912" s="75"/>
      <c r="AF912" s="75"/>
      <c r="AG912" s="75"/>
      <c r="AH912" s="75"/>
      <c r="AI912" s="75"/>
      <c r="AJ912" s="75"/>
      <c r="AK912" s="75"/>
      <c r="AL912" s="75"/>
      <c r="AM912" s="75"/>
      <c r="AN912" s="75"/>
      <c r="AO912" s="75"/>
      <c r="AP912" s="75"/>
      <c r="AQ912" s="75"/>
      <c r="AR912" s="75"/>
      <c r="AS912" s="75"/>
      <c r="AT912" s="75"/>
      <c r="AU912" s="75"/>
      <c r="AV912" s="75"/>
      <c r="AW912" s="75"/>
      <c r="AX912" s="75"/>
      <c r="AY912" s="75"/>
      <c r="AZ912" s="75"/>
      <c r="BA912" s="75"/>
      <c r="BB912" s="75"/>
      <c r="BC912" s="75"/>
      <c r="BD912" s="75"/>
      <c r="BE912" s="75"/>
      <c r="BF912" s="75"/>
      <c r="BG912" s="75"/>
      <c r="BH912" s="75"/>
      <c r="BI912" s="75"/>
      <c r="BJ912" s="75"/>
      <c r="BK912" s="75"/>
      <c r="BL912" s="75"/>
      <c r="BM912" s="75"/>
      <c r="BN912" s="75"/>
      <c r="BO912" s="75"/>
      <c r="BP912" s="75"/>
      <c r="BQ912" s="75"/>
      <c r="BR912" s="75"/>
      <c r="BS912" s="75"/>
      <c r="BT912" s="75"/>
      <c r="BU912" s="75"/>
      <c r="BV912" s="75"/>
      <c r="BW912" s="75"/>
      <c r="BX912" s="75"/>
      <c r="BY912" s="75"/>
      <c r="BZ912" s="75"/>
      <c r="CA912" s="75"/>
      <c r="CB912" s="75"/>
    </row>
    <row r="913" spans="1:80" ht="9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  <c r="AE913" s="75"/>
      <c r="AF913" s="75"/>
      <c r="AG913" s="75"/>
      <c r="AH913" s="75"/>
      <c r="AI913" s="75"/>
      <c r="AJ913" s="75"/>
      <c r="AK913" s="75"/>
      <c r="AL913" s="75"/>
      <c r="AM913" s="75"/>
      <c r="AN913" s="75"/>
      <c r="AO913" s="75"/>
      <c r="AP913" s="75"/>
      <c r="AQ913" s="75"/>
      <c r="AR913" s="75"/>
      <c r="AS913" s="75"/>
      <c r="AT913" s="75"/>
      <c r="AU913" s="75"/>
      <c r="AV913" s="75"/>
      <c r="AW913" s="75"/>
      <c r="AX913" s="75"/>
      <c r="AY913" s="75"/>
      <c r="AZ913" s="75"/>
      <c r="BA913" s="75"/>
      <c r="BB913" s="75"/>
      <c r="BC913" s="75"/>
      <c r="BD913" s="75"/>
      <c r="BE913" s="75"/>
      <c r="BF913" s="75"/>
      <c r="BG913" s="75"/>
      <c r="BH913" s="75"/>
      <c r="BI913" s="75"/>
      <c r="BJ913" s="75"/>
      <c r="BK913" s="75"/>
      <c r="BL913" s="75"/>
      <c r="BM913" s="75"/>
      <c r="BN913" s="75"/>
      <c r="BO913" s="75"/>
      <c r="BP913" s="75"/>
      <c r="BQ913" s="75"/>
      <c r="BR913" s="75"/>
      <c r="BS913" s="75"/>
      <c r="BT913" s="75"/>
      <c r="BU913" s="75"/>
      <c r="BV913" s="75"/>
      <c r="BW913" s="75"/>
      <c r="BX913" s="75"/>
      <c r="BY913" s="75"/>
      <c r="BZ913" s="75"/>
      <c r="CA913" s="75"/>
      <c r="CB913" s="75"/>
    </row>
    <row r="914" spans="1:80" ht="9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  <c r="AL914" s="75"/>
      <c r="AM914" s="75"/>
      <c r="AN914" s="75"/>
      <c r="AO914" s="75"/>
      <c r="AP914" s="75"/>
      <c r="AQ914" s="75"/>
      <c r="AR914" s="75"/>
      <c r="AS914" s="75"/>
      <c r="AT914" s="75"/>
      <c r="AU914" s="75"/>
      <c r="AV914" s="75"/>
      <c r="AW914" s="75"/>
      <c r="AX914" s="75"/>
      <c r="AY914" s="75"/>
      <c r="AZ914" s="75"/>
      <c r="BA914" s="75"/>
      <c r="BB914" s="75"/>
      <c r="BC914" s="75"/>
      <c r="BD914" s="75"/>
      <c r="BE914" s="75"/>
      <c r="BF914" s="75"/>
      <c r="BG914" s="75"/>
      <c r="BH914" s="75"/>
      <c r="BI914" s="75"/>
      <c r="BJ914" s="75"/>
      <c r="BK914" s="75"/>
      <c r="BL914" s="75"/>
      <c r="BM914" s="75"/>
      <c r="BN914" s="75"/>
      <c r="BO914" s="75"/>
      <c r="BP914" s="75"/>
      <c r="BQ914" s="75"/>
      <c r="BR914" s="75"/>
      <c r="BS914" s="75"/>
      <c r="BT914" s="75"/>
      <c r="BU914" s="75"/>
      <c r="BV914" s="75"/>
      <c r="BW914" s="75"/>
      <c r="BX914" s="75"/>
      <c r="BY914" s="75"/>
      <c r="BZ914" s="75"/>
      <c r="CA914" s="75"/>
      <c r="CB914" s="75"/>
    </row>
    <row r="915" spans="1:80" ht="9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  <c r="AE915" s="75"/>
      <c r="AF915" s="75"/>
      <c r="AG915" s="75"/>
      <c r="AH915" s="75"/>
      <c r="AI915" s="75"/>
      <c r="AJ915" s="75"/>
      <c r="AK915" s="75"/>
      <c r="AL915" s="75"/>
      <c r="AM915" s="75"/>
      <c r="AN915" s="75"/>
      <c r="AO915" s="75"/>
      <c r="AP915" s="75"/>
      <c r="AQ915" s="75"/>
      <c r="AR915" s="75"/>
      <c r="AS915" s="75"/>
      <c r="AT915" s="75"/>
      <c r="AU915" s="75"/>
      <c r="AV915" s="75"/>
      <c r="AW915" s="75"/>
      <c r="AX915" s="75"/>
      <c r="AY915" s="75"/>
      <c r="AZ915" s="75"/>
      <c r="BA915" s="75"/>
      <c r="BB915" s="75"/>
      <c r="BC915" s="75"/>
      <c r="BD915" s="75"/>
      <c r="BE915" s="75"/>
      <c r="BF915" s="75"/>
      <c r="BG915" s="75"/>
      <c r="BH915" s="75"/>
      <c r="BI915" s="75"/>
      <c r="BJ915" s="75"/>
      <c r="BK915" s="75"/>
      <c r="BL915" s="75"/>
      <c r="BM915" s="75"/>
      <c r="BN915" s="75"/>
      <c r="BO915" s="75"/>
      <c r="BP915" s="75"/>
      <c r="BQ915" s="75"/>
      <c r="BR915" s="75"/>
      <c r="BS915" s="75"/>
      <c r="BT915" s="75"/>
      <c r="BU915" s="75"/>
      <c r="BV915" s="75"/>
      <c r="BW915" s="75"/>
      <c r="BX915" s="75"/>
      <c r="BY915" s="75"/>
      <c r="BZ915" s="75"/>
      <c r="CA915" s="75"/>
      <c r="CB915" s="75"/>
    </row>
    <row r="916" spans="1:80" ht="9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  <c r="AE916" s="75"/>
      <c r="AF916" s="75"/>
      <c r="AG916" s="75"/>
      <c r="AH916" s="75"/>
      <c r="AI916" s="75"/>
      <c r="AJ916" s="75"/>
      <c r="AK916" s="75"/>
      <c r="AL916" s="75"/>
      <c r="AM916" s="75"/>
      <c r="AN916" s="75"/>
      <c r="AO916" s="75"/>
      <c r="AP916" s="75"/>
      <c r="AQ916" s="75"/>
      <c r="AR916" s="75"/>
      <c r="AS916" s="75"/>
      <c r="AT916" s="75"/>
      <c r="AU916" s="75"/>
      <c r="AV916" s="75"/>
      <c r="AW916" s="75"/>
      <c r="AX916" s="75"/>
      <c r="AY916" s="75"/>
      <c r="AZ916" s="75"/>
      <c r="BA916" s="75"/>
      <c r="BB916" s="75"/>
      <c r="BC916" s="75"/>
      <c r="BD916" s="75"/>
      <c r="BE916" s="75"/>
      <c r="BF916" s="75"/>
      <c r="BG916" s="75"/>
      <c r="BH916" s="75"/>
      <c r="BI916" s="75"/>
      <c r="BJ916" s="75"/>
      <c r="BK916" s="75"/>
      <c r="BL916" s="75"/>
      <c r="BM916" s="75"/>
      <c r="BN916" s="75"/>
      <c r="BO916" s="75"/>
      <c r="BP916" s="75"/>
      <c r="BQ916" s="75"/>
      <c r="BR916" s="75"/>
      <c r="BS916" s="75"/>
      <c r="BT916" s="75"/>
      <c r="BU916" s="75"/>
      <c r="BV916" s="75"/>
      <c r="BW916" s="75"/>
      <c r="BX916" s="75"/>
      <c r="BY916" s="75"/>
      <c r="BZ916" s="75"/>
      <c r="CA916" s="75"/>
      <c r="CB916" s="75"/>
    </row>
    <row r="917" spans="1:80" ht="9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  <c r="AE917" s="75"/>
      <c r="AF917" s="75"/>
      <c r="AG917" s="75"/>
      <c r="AH917" s="75"/>
      <c r="AI917" s="75"/>
      <c r="AJ917" s="75"/>
      <c r="AK917" s="75"/>
      <c r="AL917" s="75"/>
      <c r="AM917" s="75"/>
      <c r="AN917" s="75"/>
      <c r="AO917" s="75"/>
      <c r="AP917" s="75"/>
      <c r="AQ917" s="75"/>
      <c r="AR917" s="75"/>
      <c r="AS917" s="75"/>
      <c r="AT917" s="75"/>
      <c r="AU917" s="75"/>
      <c r="AV917" s="75"/>
      <c r="AW917" s="75"/>
      <c r="AX917" s="75"/>
      <c r="AY917" s="75"/>
      <c r="AZ917" s="75"/>
      <c r="BA917" s="75"/>
      <c r="BB917" s="75"/>
      <c r="BC917" s="75"/>
      <c r="BD917" s="75"/>
      <c r="BE917" s="75"/>
      <c r="BF917" s="75"/>
      <c r="BG917" s="75"/>
      <c r="BH917" s="75"/>
      <c r="BI917" s="75"/>
      <c r="BJ917" s="75"/>
      <c r="BK917" s="75"/>
      <c r="BL917" s="75"/>
      <c r="BM917" s="75"/>
      <c r="BN917" s="75"/>
      <c r="BO917" s="75"/>
      <c r="BP917" s="75"/>
      <c r="BQ917" s="75"/>
      <c r="BR917" s="75"/>
      <c r="BS917" s="75"/>
      <c r="BT917" s="75"/>
      <c r="BU917" s="75"/>
      <c r="BV917" s="75"/>
      <c r="BW917" s="75"/>
      <c r="BX917" s="75"/>
      <c r="BY917" s="75"/>
      <c r="BZ917" s="75"/>
      <c r="CA917" s="75"/>
      <c r="CB917" s="75"/>
    </row>
    <row r="918" spans="1:80" ht="9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  <c r="AD918" s="75"/>
      <c r="AE918" s="75"/>
      <c r="AF918" s="75"/>
      <c r="AG918" s="75"/>
      <c r="AH918" s="75"/>
      <c r="AI918" s="75"/>
      <c r="AJ918" s="75"/>
      <c r="AK918" s="75"/>
      <c r="AL918" s="75"/>
      <c r="AM918" s="75"/>
      <c r="AN918" s="75"/>
      <c r="AO918" s="75"/>
      <c r="AP918" s="75"/>
      <c r="AQ918" s="75"/>
      <c r="AR918" s="75"/>
      <c r="AS918" s="75"/>
      <c r="AT918" s="75"/>
      <c r="AU918" s="75"/>
      <c r="AV918" s="75"/>
      <c r="AW918" s="75"/>
      <c r="AX918" s="75"/>
      <c r="AY918" s="75"/>
      <c r="AZ918" s="75"/>
      <c r="BA918" s="75"/>
      <c r="BB918" s="75"/>
      <c r="BC918" s="75"/>
      <c r="BD918" s="75"/>
      <c r="BE918" s="75"/>
      <c r="BF918" s="75"/>
      <c r="BG918" s="75"/>
      <c r="BH918" s="75"/>
      <c r="BI918" s="75"/>
      <c r="BJ918" s="75"/>
      <c r="BK918" s="75"/>
      <c r="BL918" s="75"/>
      <c r="BM918" s="75"/>
      <c r="BN918" s="75"/>
      <c r="BO918" s="75"/>
      <c r="BP918" s="75"/>
      <c r="BQ918" s="75"/>
      <c r="BR918" s="75"/>
      <c r="BS918" s="75"/>
      <c r="BT918" s="75"/>
      <c r="BU918" s="75"/>
      <c r="BV918" s="75"/>
      <c r="BW918" s="75"/>
      <c r="BX918" s="75"/>
      <c r="BY918" s="75"/>
      <c r="BZ918" s="75"/>
      <c r="CA918" s="75"/>
      <c r="CB918" s="75"/>
    </row>
    <row r="919" spans="1:80" ht="9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  <c r="AE919" s="75"/>
      <c r="AF919" s="75"/>
      <c r="AG919" s="75"/>
      <c r="AH919" s="75"/>
      <c r="AI919" s="75"/>
      <c r="AJ919" s="75"/>
      <c r="AK919" s="75"/>
      <c r="AL919" s="75"/>
      <c r="AM919" s="75"/>
      <c r="AN919" s="75"/>
      <c r="AO919" s="75"/>
      <c r="AP919" s="75"/>
      <c r="AQ919" s="75"/>
      <c r="AR919" s="75"/>
      <c r="AS919" s="75"/>
      <c r="AT919" s="75"/>
      <c r="AU919" s="75"/>
      <c r="AV919" s="75"/>
      <c r="AW919" s="75"/>
      <c r="AX919" s="75"/>
      <c r="AY919" s="75"/>
      <c r="AZ919" s="75"/>
      <c r="BA919" s="75"/>
      <c r="BB919" s="75"/>
      <c r="BC919" s="75"/>
      <c r="BD919" s="75"/>
      <c r="BE919" s="75"/>
      <c r="BF919" s="75"/>
      <c r="BG919" s="75"/>
      <c r="BH919" s="75"/>
      <c r="BI919" s="75"/>
      <c r="BJ919" s="75"/>
      <c r="BK919" s="75"/>
      <c r="BL919" s="75"/>
      <c r="BM919" s="75"/>
      <c r="BN919" s="75"/>
      <c r="BO919" s="75"/>
      <c r="BP919" s="75"/>
      <c r="BQ919" s="75"/>
      <c r="BR919" s="75"/>
      <c r="BS919" s="75"/>
      <c r="BT919" s="75"/>
      <c r="BU919" s="75"/>
      <c r="BV919" s="75"/>
      <c r="BW919" s="75"/>
      <c r="BX919" s="75"/>
      <c r="BY919" s="75"/>
      <c r="BZ919" s="75"/>
      <c r="CA919" s="75"/>
      <c r="CB919" s="75"/>
    </row>
    <row r="920" spans="1:80" ht="9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  <c r="AE920" s="75"/>
      <c r="AF920" s="75"/>
      <c r="AG920" s="75"/>
      <c r="AH920" s="75"/>
      <c r="AI920" s="75"/>
      <c r="AJ920" s="75"/>
      <c r="AK920" s="75"/>
      <c r="AL920" s="75"/>
      <c r="AM920" s="75"/>
      <c r="AN920" s="75"/>
      <c r="AO920" s="75"/>
      <c r="AP920" s="75"/>
      <c r="AQ920" s="75"/>
      <c r="AR920" s="75"/>
      <c r="AS920" s="75"/>
      <c r="AT920" s="75"/>
      <c r="AU920" s="75"/>
      <c r="AV920" s="75"/>
      <c r="AW920" s="75"/>
      <c r="AX920" s="75"/>
      <c r="AY920" s="75"/>
      <c r="AZ920" s="75"/>
      <c r="BA920" s="75"/>
      <c r="BB920" s="75"/>
      <c r="BC920" s="75"/>
      <c r="BD920" s="75"/>
      <c r="BE920" s="75"/>
      <c r="BF920" s="75"/>
      <c r="BG920" s="75"/>
      <c r="BH920" s="75"/>
      <c r="BI920" s="75"/>
      <c r="BJ920" s="75"/>
      <c r="BK920" s="75"/>
      <c r="BL920" s="75"/>
      <c r="BM920" s="75"/>
      <c r="BN920" s="75"/>
      <c r="BO920" s="75"/>
      <c r="BP920" s="75"/>
      <c r="BQ920" s="75"/>
      <c r="BR920" s="75"/>
      <c r="BS920" s="75"/>
      <c r="BT920" s="75"/>
      <c r="BU920" s="75"/>
      <c r="BV920" s="75"/>
      <c r="BW920" s="75"/>
      <c r="BX920" s="75"/>
      <c r="BY920" s="75"/>
      <c r="BZ920" s="75"/>
      <c r="CA920" s="75"/>
      <c r="CB920" s="75"/>
    </row>
    <row r="921" spans="1:80" ht="9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  <c r="AE921" s="75"/>
      <c r="AF921" s="75"/>
      <c r="AG921" s="75"/>
      <c r="AH921" s="75"/>
      <c r="AI921" s="75"/>
      <c r="AJ921" s="75"/>
      <c r="AK921" s="75"/>
      <c r="AL921" s="75"/>
      <c r="AM921" s="75"/>
      <c r="AN921" s="75"/>
      <c r="AO921" s="75"/>
      <c r="AP921" s="75"/>
      <c r="AQ921" s="75"/>
      <c r="AR921" s="75"/>
      <c r="AS921" s="75"/>
      <c r="AT921" s="75"/>
      <c r="AU921" s="75"/>
      <c r="AV921" s="75"/>
      <c r="AW921" s="75"/>
      <c r="AX921" s="75"/>
      <c r="AY921" s="75"/>
      <c r="AZ921" s="75"/>
      <c r="BA921" s="75"/>
      <c r="BB921" s="75"/>
      <c r="BC921" s="75"/>
      <c r="BD921" s="75"/>
      <c r="BE921" s="75"/>
      <c r="BF921" s="75"/>
      <c r="BG921" s="75"/>
      <c r="BH921" s="75"/>
      <c r="BI921" s="75"/>
      <c r="BJ921" s="75"/>
      <c r="BK921" s="75"/>
      <c r="BL921" s="75"/>
      <c r="BM921" s="75"/>
      <c r="BN921" s="75"/>
      <c r="BO921" s="75"/>
      <c r="BP921" s="75"/>
      <c r="BQ921" s="75"/>
      <c r="BR921" s="75"/>
      <c r="BS921" s="75"/>
      <c r="BT921" s="75"/>
      <c r="BU921" s="75"/>
      <c r="BV921" s="75"/>
      <c r="BW921" s="75"/>
      <c r="BX921" s="75"/>
      <c r="BY921" s="75"/>
      <c r="BZ921" s="75"/>
      <c r="CA921" s="75"/>
      <c r="CB921" s="75"/>
    </row>
    <row r="922" spans="1:80" ht="9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  <c r="AE922" s="75"/>
      <c r="AF922" s="75"/>
      <c r="AG922" s="75"/>
      <c r="AH922" s="75"/>
      <c r="AI922" s="75"/>
      <c r="AJ922" s="75"/>
      <c r="AK922" s="75"/>
      <c r="AL922" s="75"/>
      <c r="AM922" s="75"/>
      <c r="AN922" s="75"/>
      <c r="AO922" s="75"/>
      <c r="AP922" s="75"/>
      <c r="AQ922" s="75"/>
      <c r="AR922" s="75"/>
      <c r="AS922" s="75"/>
      <c r="AT922" s="75"/>
      <c r="AU922" s="75"/>
      <c r="AV922" s="75"/>
      <c r="AW922" s="75"/>
      <c r="AX922" s="75"/>
      <c r="AY922" s="75"/>
      <c r="AZ922" s="75"/>
      <c r="BA922" s="75"/>
      <c r="BB922" s="75"/>
      <c r="BC922" s="75"/>
      <c r="BD922" s="75"/>
      <c r="BE922" s="75"/>
      <c r="BF922" s="75"/>
      <c r="BG922" s="75"/>
      <c r="BH922" s="75"/>
      <c r="BI922" s="75"/>
      <c r="BJ922" s="75"/>
      <c r="BK922" s="75"/>
      <c r="BL922" s="75"/>
      <c r="BM922" s="75"/>
      <c r="BN922" s="75"/>
      <c r="BO922" s="75"/>
      <c r="BP922" s="75"/>
      <c r="BQ922" s="75"/>
      <c r="BR922" s="75"/>
      <c r="BS922" s="75"/>
      <c r="BT922" s="75"/>
      <c r="BU922" s="75"/>
      <c r="BV922" s="75"/>
      <c r="BW922" s="75"/>
      <c r="BX922" s="75"/>
      <c r="BY922" s="75"/>
      <c r="BZ922" s="75"/>
      <c r="CA922" s="75"/>
      <c r="CB922" s="75"/>
    </row>
    <row r="923" spans="1:80" ht="9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  <c r="AE923" s="75"/>
      <c r="AF923" s="75"/>
      <c r="AG923" s="75"/>
      <c r="AH923" s="75"/>
      <c r="AI923" s="75"/>
      <c r="AJ923" s="75"/>
      <c r="AK923" s="75"/>
      <c r="AL923" s="75"/>
      <c r="AM923" s="75"/>
      <c r="AN923" s="75"/>
      <c r="AO923" s="75"/>
      <c r="AP923" s="75"/>
      <c r="AQ923" s="75"/>
      <c r="AR923" s="75"/>
      <c r="AS923" s="75"/>
      <c r="AT923" s="75"/>
      <c r="AU923" s="75"/>
      <c r="AV923" s="75"/>
      <c r="AW923" s="75"/>
      <c r="AX923" s="75"/>
      <c r="AY923" s="75"/>
      <c r="AZ923" s="75"/>
      <c r="BA923" s="75"/>
      <c r="BB923" s="75"/>
      <c r="BC923" s="75"/>
      <c r="BD923" s="75"/>
      <c r="BE923" s="75"/>
      <c r="BF923" s="75"/>
      <c r="BG923" s="75"/>
      <c r="BH923" s="75"/>
      <c r="BI923" s="75"/>
      <c r="BJ923" s="75"/>
      <c r="BK923" s="75"/>
      <c r="BL923" s="75"/>
      <c r="BM923" s="75"/>
      <c r="BN923" s="75"/>
      <c r="BO923" s="75"/>
      <c r="BP923" s="75"/>
      <c r="BQ923" s="75"/>
      <c r="BR923" s="75"/>
      <c r="BS923" s="75"/>
      <c r="BT923" s="75"/>
      <c r="BU923" s="75"/>
      <c r="BV923" s="75"/>
      <c r="BW923" s="75"/>
      <c r="BX923" s="75"/>
      <c r="BY923" s="75"/>
      <c r="BZ923" s="75"/>
      <c r="CA923" s="75"/>
      <c r="CB923" s="75"/>
    </row>
    <row r="924" spans="1:80" ht="9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  <c r="AE924" s="75"/>
      <c r="AF924" s="75"/>
      <c r="AG924" s="75"/>
      <c r="AH924" s="75"/>
      <c r="AI924" s="75"/>
      <c r="AJ924" s="75"/>
      <c r="AK924" s="75"/>
      <c r="AL924" s="75"/>
      <c r="AM924" s="75"/>
      <c r="AN924" s="75"/>
      <c r="AO924" s="75"/>
      <c r="AP924" s="75"/>
      <c r="AQ924" s="75"/>
      <c r="AR924" s="75"/>
      <c r="AS924" s="75"/>
      <c r="AT924" s="75"/>
      <c r="AU924" s="75"/>
      <c r="AV924" s="75"/>
      <c r="AW924" s="75"/>
      <c r="AX924" s="75"/>
      <c r="AY924" s="75"/>
      <c r="AZ924" s="75"/>
      <c r="BA924" s="75"/>
      <c r="BB924" s="75"/>
      <c r="BC924" s="75"/>
      <c r="BD924" s="75"/>
      <c r="BE924" s="75"/>
      <c r="BF924" s="75"/>
      <c r="BG924" s="75"/>
      <c r="BH924" s="75"/>
      <c r="BI924" s="75"/>
      <c r="BJ924" s="75"/>
      <c r="BK924" s="75"/>
      <c r="BL924" s="75"/>
      <c r="BM924" s="75"/>
      <c r="BN924" s="75"/>
      <c r="BO924" s="75"/>
      <c r="BP924" s="75"/>
      <c r="BQ924" s="75"/>
      <c r="BR924" s="75"/>
      <c r="BS924" s="75"/>
      <c r="BT924" s="75"/>
      <c r="BU924" s="75"/>
      <c r="BV924" s="75"/>
      <c r="BW924" s="75"/>
      <c r="BX924" s="75"/>
      <c r="BY924" s="75"/>
      <c r="BZ924" s="75"/>
      <c r="CA924" s="75"/>
      <c r="CB924" s="75"/>
    </row>
    <row r="925" spans="1:80" ht="9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  <c r="AE925" s="75"/>
      <c r="AF925" s="75"/>
      <c r="AG925" s="75"/>
      <c r="AH925" s="75"/>
      <c r="AI925" s="75"/>
      <c r="AJ925" s="75"/>
      <c r="AK925" s="75"/>
      <c r="AL925" s="75"/>
      <c r="AM925" s="75"/>
      <c r="AN925" s="75"/>
      <c r="AO925" s="75"/>
      <c r="AP925" s="75"/>
      <c r="AQ925" s="75"/>
      <c r="AR925" s="75"/>
      <c r="AS925" s="75"/>
      <c r="AT925" s="75"/>
      <c r="AU925" s="75"/>
      <c r="AV925" s="75"/>
      <c r="AW925" s="75"/>
      <c r="AX925" s="75"/>
      <c r="AY925" s="75"/>
      <c r="AZ925" s="75"/>
      <c r="BA925" s="75"/>
      <c r="BB925" s="75"/>
      <c r="BC925" s="75"/>
      <c r="BD925" s="75"/>
      <c r="BE925" s="75"/>
      <c r="BF925" s="75"/>
      <c r="BG925" s="75"/>
      <c r="BH925" s="75"/>
      <c r="BI925" s="75"/>
      <c r="BJ925" s="75"/>
      <c r="BK925" s="75"/>
      <c r="BL925" s="75"/>
      <c r="BM925" s="75"/>
      <c r="BN925" s="75"/>
      <c r="BO925" s="75"/>
      <c r="BP925" s="75"/>
      <c r="BQ925" s="75"/>
      <c r="BR925" s="75"/>
      <c r="BS925" s="75"/>
      <c r="BT925" s="75"/>
      <c r="BU925" s="75"/>
      <c r="BV925" s="75"/>
      <c r="BW925" s="75"/>
      <c r="BX925" s="75"/>
      <c r="BY925" s="75"/>
      <c r="BZ925" s="75"/>
      <c r="CA925" s="75"/>
      <c r="CB925" s="75"/>
    </row>
    <row r="926" spans="1:80" ht="9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  <c r="AD926" s="75"/>
      <c r="AE926" s="75"/>
      <c r="AF926" s="75"/>
      <c r="AG926" s="75"/>
      <c r="AH926" s="75"/>
      <c r="AI926" s="75"/>
      <c r="AJ926" s="75"/>
      <c r="AK926" s="75"/>
      <c r="AL926" s="75"/>
      <c r="AM926" s="75"/>
      <c r="AN926" s="75"/>
      <c r="AO926" s="75"/>
      <c r="AP926" s="75"/>
      <c r="AQ926" s="75"/>
      <c r="AR926" s="75"/>
      <c r="AS926" s="75"/>
      <c r="AT926" s="75"/>
      <c r="AU926" s="75"/>
      <c r="AV926" s="75"/>
      <c r="AW926" s="75"/>
      <c r="AX926" s="75"/>
      <c r="AY926" s="75"/>
      <c r="AZ926" s="75"/>
      <c r="BA926" s="75"/>
      <c r="BB926" s="75"/>
      <c r="BC926" s="75"/>
      <c r="BD926" s="75"/>
      <c r="BE926" s="75"/>
      <c r="BF926" s="75"/>
      <c r="BG926" s="75"/>
      <c r="BH926" s="75"/>
      <c r="BI926" s="75"/>
      <c r="BJ926" s="75"/>
      <c r="BK926" s="75"/>
      <c r="BL926" s="75"/>
      <c r="BM926" s="75"/>
      <c r="BN926" s="75"/>
      <c r="BO926" s="75"/>
      <c r="BP926" s="75"/>
      <c r="BQ926" s="75"/>
      <c r="BR926" s="75"/>
      <c r="BS926" s="75"/>
      <c r="BT926" s="75"/>
      <c r="BU926" s="75"/>
      <c r="BV926" s="75"/>
      <c r="BW926" s="75"/>
      <c r="BX926" s="75"/>
      <c r="BY926" s="75"/>
      <c r="BZ926" s="75"/>
      <c r="CA926" s="75"/>
      <c r="CB926" s="75"/>
    </row>
    <row r="927" spans="1:80" ht="9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  <c r="AE927" s="75"/>
      <c r="AF927" s="75"/>
      <c r="AG927" s="75"/>
      <c r="AH927" s="75"/>
      <c r="AI927" s="75"/>
      <c r="AJ927" s="75"/>
      <c r="AK927" s="75"/>
      <c r="AL927" s="75"/>
      <c r="AM927" s="75"/>
      <c r="AN927" s="75"/>
      <c r="AO927" s="75"/>
      <c r="AP927" s="75"/>
      <c r="AQ927" s="75"/>
      <c r="AR927" s="75"/>
      <c r="AS927" s="75"/>
      <c r="AT927" s="75"/>
      <c r="AU927" s="75"/>
      <c r="AV927" s="75"/>
      <c r="AW927" s="75"/>
      <c r="AX927" s="75"/>
      <c r="AY927" s="75"/>
      <c r="AZ927" s="75"/>
      <c r="BA927" s="75"/>
      <c r="BB927" s="75"/>
      <c r="BC927" s="75"/>
      <c r="BD927" s="75"/>
      <c r="BE927" s="75"/>
      <c r="BF927" s="75"/>
      <c r="BG927" s="75"/>
      <c r="BH927" s="75"/>
      <c r="BI927" s="75"/>
      <c r="BJ927" s="75"/>
      <c r="BK927" s="75"/>
      <c r="BL927" s="75"/>
      <c r="BM927" s="75"/>
      <c r="BN927" s="75"/>
      <c r="BO927" s="75"/>
      <c r="BP927" s="75"/>
      <c r="BQ927" s="75"/>
      <c r="BR927" s="75"/>
      <c r="BS927" s="75"/>
      <c r="BT927" s="75"/>
      <c r="BU927" s="75"/>
      <c r="BV927" s="75"/>
      <c r="BW927" s="75"/>
      <c r="BX927" s="75"/>
      <c r="BY927" s="75"/>
      <c r="BZ927" s="75"/>
      <c r="CA927" s="75"/>
      <c r="CB927" s="75"/>
    </row>
    <row r="928" spans="1:80" ht="9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  <c r="AD928" s="75"/>
      <c r="AE928" s="75"/>
      <c r="AF928" s="75"/>
      <c r="AG928" s="75"/>
      <c r="AH928" s="75"/>
      <c r="AI928" s="75"/>
      <c r="AJ928" s="75"/>
      <c r="AK928" s="75"/>
      <c r="AL928" s="75"/>
      <c r="AM928" s="75"/>
      <c r="AN928" s="75"/>
      <c r="AO928" s="75"/>
      <c r="AP928" s="75"/>
      <c r="AQ928" s="75"/>
      <c r="AR928" s="75"/>
      <c r="AS928" s="75"/>
      <c r="AT928" s="75"/>
      <c r="AU928" s="75"/>
      <c r="AV928" s="75"/>
      <c r="AW928" s="75"/>
      <c r="AX928" s="75"/>
      <c r="AY928" s="75"/>
      <c r="AZ928" s="75"/>
      <c r="BA928" s="75"/>
      <c r="BB928" s="75"/>
      <c r="BC928" s="75"/>
      <c r="BD928" s="75"/>
      <c r="BE928" s="75"/>
      <c r="BF928" s="75"/>
      <c r="BG928" s="75"/>
      <c r="BH928" s="75"/>
      <c r="BI928" s="75"/>
      <c r="BJ928" s="75"/>
      <c r="BK928" s="75"/>
      <c r="BL928" s="75"/>
      <c r="BM928" s="75"/>
      <c r="BN928" s="75"/>
      <c r="BO928" s="75"/>
      <c r="BP928" s="75"/>
      <c r="BQ928" s="75"/>
      <c r="BR928" s="75"/>
      <c r="BS928" s="75"/>
      <c r="BT928" s="75"/>
      <c r="BU928" s="75"/>
      <c r="BV928" s="75"/>
      <c r="BW928" s="75"/>
      <c r="BX928" s="75"/>
      <c r="BY928" s="75"/>
      <c r="BZ928" s="75"/>
      <c r="CA928" s="75"/>
      <c r="CB928" s="75"/>
    </row>
    <row r="929" spans="1:80" ht="9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  <c r="AD929" s="75"/>
      <c r="AE929" s="75"/>
      <c r="AF929" s="75"/>
      <c r="AG929" s="75"/>
      <c r="AH929" s="75"/>
      <c r="AI929" s="75"/>
      <c r="AJ929" s="75"/>
      <c r="AK929" s="75"/>
      <c r="AL929" s="75"/>
      <c r="AM929" s="75"/>
      <c r="AN929" s="75"/>
      <c r="AO929" s="75"/>
      <c r="AP929" s="75"/>
      <c r="AQ929" s="75"/>
      <c r="AR929" s="75"/>
      <c r="AS929" s="75"/>
      <c r="AT929" s="75"/>
      <c r="AU929" s="75"/>
      <c r="AV929" s="75"/>
      <c r="AW929" s="75"/>
      <c r="AX929" s="75"/>
      <c r="AY929" s="75"/>
      <c r="AZ929" s="75"/>
      <c r="BA929" s="75"/>
      <c r="BB929" s="75"/>
      <c r="BC929" s="75"/>
      <c r="BD929" s="75"/>
      <c r="BE929" s="75"/>
      <c r="BF929" s="75"/>
      <c r="BG929" s="75"/>
      <c r="BH929" s="75"/>
      <c r="BI929" s="75"/>
      <c r="BJ929" s="75"/>
      <c r="BK929" s="75"/>
      <c r="BL929" s="75"/>
      <c r="BM929" s="75"/>
      <c r="BN929" s="75"/>
      <c r="BO929" s="75"/>
      <c r="BP929" s="75"/>
      <c r="BQ929" s="75"/>
      <c r="BR929" s="75"/>
      <c r="BS929" s="75"/>
      <c r="BT929" s="75"/>
      <c r="BU929" s="75"/>
      <c r="BV929" s="75"/>
      <c r="BW929" s="75"/>
      <c r="BX929" s="75"/>
      <c r="BY929" s="75"/>
      <c r="BZ929" s="75"/>
      <c r="CA929" s="75"/>
      <c r="CB929" s="75"/>
    </row>
    <row r="930" spans="1:80" ht="9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  <c r="AE930" s="75"/>
      <c r="AF930" s="75"/>
      <c r="AG930" s="75"/>
      <c r="AH930" s="75"/>
      <c r="AI930" s="75"/>
      <c r="AJ930" s="75"/>
      <c r="AK930" s="75"/>
      <c r="AL930" s="75"/>
      <c r="AM930" s="75"/>
      <c r="AN930" s="75"/>
      <c r="AO930" s="75"/>
      <c r="AP930" s="75"/>
      <c r="AQ930" s="75"/>
      <c r="AR930" s="75"/>
      <c r="AS930" s="75"/>
      <c r="AT930" s="75"/>
      <c r="AU930" s="75"/>
      <c r="AV930" s="75"/>
      <c r="AW930" s="75"/>
      <c r="AX930" s="75"/>
      <c r="AY930" s="75"/>
      <c r="AZ930" s="75"/>
      <c r="BA930" s="75"/>
      <c r="BB930" s="75"/>
      <c r="BC930" s="75"/>
      <c r="BD930" s="75"/>
      <c r="BE930" s="75"/>
      <c r="BF930" s="75"/>
      <c r="BG930" s="75"/>
      <c r="BH930" s="75"/>
      <c r="BI930" s="75"/>
      <c r="BJ930" s="75"/>
      <c r="BK930" s="75"/>
      <c r="BL930" s="75"/>
      <c r="BM930" s="75"/>
      <c r="BN930" s="75"/>
      <c r="BO930" s="75"/>
      <c r="BP930" s="75"/>
      <c r="BQ930" s="75"/>
      <c r="BR930" s="75"/>
      <c r="BS930" s="75"/>
      <c r="BT930" s="75"/>
      <c r="BU930" s="75"/>
      <c r="BV930" s="75"/>
      <c r="BW930" s="75"/>
      <c r="BX930" s="75"/>
      <c r="BY930" s="75"/>
      <c r="BZ930" s="75"/>
      <c r="CA930" s="75"/>
      <c r="CB930" s="75"/>
    </row>
    <row r="931" spans="1:80" ht="9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  <c r="AE931" s="75"/>
      <c r="AF931" s="75"/>
      <c r="AG931" s="75"/>
      <c r="AH931" s="75"/>
      <c r="AI931" s="75"/>
      <c r="AJ931" s="75"/>
      <c r="AK931" s="75"/>
      <c r="AL931" s="75"/>
      <c r="AM931" s="75"/>
      <c r="AN931" s="75"/>
      <c r="AO931" s="75"/>
      <c r="AP931" s="75"/>
      <c r="AQ931" s="75"/>
      <c r="AR931" s="75"/>
      <c r="AS931" s="75"/>
      <c r="AT931" s="75"/>
      <c r="AU931" s="75"/>
      <c r="AV931" s="75"/>
      <c r="AW931" s="75"/>
      <c r="AX931" s="75"/>
      <c r="AY931" s="75"/>
      <c r="AZ931" s="75"/>
      <c r="BA931" s="75"/>
      <c r="BB931" s="75"/>
      <c r="BC931" s="75"/>
      <c r="BD931" s="75"/>
      <c r="BE931" s="75"/>
      <c r="BF931" s="75"/>
      <c r="BG931" s="75"/>
      <c r="BH931" s="75"/>
      <c r="BI931" s="75"/>
      <c r="BJ931" s="75"/>
      <c r="BK931" s="75"/>
      <c r="BL931" s="75"/>
      <c r="BM931" s="75"/>
      <c r="BN931" s="75"/>
      <c r="BO931" s="75"/>
      <c r="BP931" s="75"/>
      <c r="BQ931" s="75"/>
      <c r="BR931" s="75"/>
      <c r="BS931" s="75"/>
      <c r="BT931" s="75"/>
      <c r="BU931" s="75"/>
      <c r="BV931" s="75"/>
      <c r="BW931" s="75"/>
      <c r="BX931" s="75"/>
      <c r="BY931" s="75"/>
      <c r="BZ931" s="75"/>
      <c r="CA931" s="75"/>
      <c r="CB931" s="75"/>
    </row>
    <row r="932" spans="1:80" ht="9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  <c r="AE932" s="75"/>
      <c r="AF932" s="75"/>
      <c r="AG932" s="75"/>
      <c r="AH932" s="75"/>
      <c r="AI932" s="75"/>
      <c r="AJ932" s="75"/>
      <c r="AK932" s="75"/>
      <c r="AL932" s="75"/>
      <c r="AM932" s="75"/>
      <c r="AN932" s="75"/>
      <c r="AO932" s="75"/>
      <c r="AP932" s="75"/>
      <c r="AQ932" s="75"/>
      <c r="AR932" s="75"/>
      <c r="AS932" s="75"/>
      <c r="AT932" s="75"/>
      <c r="AU932" s="75"/>
      <c r="AV932" s="75"/>
      <c r="AW932" s="75"/>
      <c r="AX932" s="75"/>
      <c r="AY932" s="75"/>
      <c r="AZ932" s="75"/>
      <c r="BA932" s="75"/>
      <c r="BB932" s="75"/>
      <c r="BC932" s="75"/>
      <c r="BD932" s="75"/>
      <c r="BE932" s="75"/>
      <c r="BF932" s="75"/>
      <c r="BG932" s="75"/>
      <c r="BH932" s="75"/>
      <c r="BI932" s="75"/>
      <c r="BJ932" s="75"/>
      <c r="BK932" s="75"/>
      <c r="BL932" s="75"/>
      <c r="BM932" s="75"/>
      <c r="BN932" s="75"/>
      <c r="BO932" s="75"/>
      <c r="BP932" s="75"/>
      <c r="BQ932" s="75"/>
      <c r="BR932" s="75"/>
      <c r="BS932" s="75"/>
      <c r="BT932" s="75"/>
      <c r="BU932" s="75"/>
      <c r="BV932" s="75"/>
      <c r="BW932" s="75"/>
      <c r="BX932" s="75"/>
      <c r="BY932" s="75"/>
      <c r="BZ932" s="75"/>
      <c r="CA932" s="75"/>
      <c r="CB932" s="75"/>
    </row>
    <row r="933" spans="1:80" ht="9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  <c r="AE933" s="75"/>
      <c r="AF933" s="75"/>
      <c r="AG933" s="75"/>
      <c r="AH933" s="75"/>
      <c r="AI933" s="75"/>
      <c r="AJ933" s="75"/>
      <c r="AK933" s="75"/>
      <c r="AL933" s="75"/>
      <c r="AM933" s="75"/>
      <c r="AN933" s="75"/>
      <c r="AO933" s="75"/>
      <c r="AP933" s="75"/>
      <c r="AQ933" s="75"/>
      <c r="AR933" s="75"/>
      <c r="AS933" s="75"/>
      <c r="AT933" s="75"/>
      <c r="AU933" s="75"/>
      <c r="AV933" s="75"/>
      <c r="AW933" s="75"/>
      <c r="AX933" s="75"/>
      <c r="AY933" s="75"/>
      <c r="AZ933" s="75"/>
      <c r="BA933" s="75"/>
      <c r="BB933" s="75"/>
      <c r="BC933" s="75"/>
      <c r="BD933" s="75"/>
      <c r="BE933" s="75"/>
      <c r="BF933" s="75"/>
      <c r="BG933" s="75"/>
      <c r="BH933" s="75"/>
      <c r="BI933" s="75"/>
      <c r="BJ933" s="75"/>
      <c r="BK933" s="75"/>
      <c r="BL933" s="75"/>
      <c r="BM933" s="75"/>
      <c r="BN933" s="75"/>
      <c r="BO933" s="75"/>
      <c r="BP933" s="75"/>
      <c r="BQ933" s="75"/>
      <c r="BR933" s="75"/>
      <c r="BS933" s="75"/>
      <c r="BT933" s="75"/>
      <c r="BU933" s="75"/>
      <c r="BV933" s="75"/>
      <c r="BW933" s="75"/>
      <c r="BX933" s="75"/>
      <c r="BY933" s="75"/>
      <c r="BZ933" s="75"/>
      <c r="CA933" s="75"/>
      <c r="CB933" s="75"/>
    </row>
    <row r="934" spans="1:80" ht="9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  <c r="AE934" s="75"/>
      <c r="AF934" s="75"/>
      <c r="AG934" s="75"/>
      <c r="AH934" s="75"/>
      <c r="AI934" s="75"/>
      <c r="AJ934" s="75"/>
      <c r="AK934" s="75"/>
      <c r="AL934" s="75"/>
      <c r="AM934" s="75"/>
      <c r="AN934" s="75"/>
      <c r="AO934" s="75"/>
      <c r="AP934" s="75"/>
      <c r="AQ934" s="75"/>
      <c r="AR934" s="75"/>
      <c r="AS934" s="75"/>
      <c r="AT934" s="75"/>
      <c r="AU934" s="75"/>
      <c r="AV934" s="75"/>
      <c r="AW934" s="75"/>
      <c r="AX934" s="75"/>
      <c r="AY934" s="75"/>
      <c r="AZ934" s="75"/>
      <c r="BA934" s="75"/>
      <c r="BB934" s="75"/>
      <c r="BC934" s="75"/>
      <c r="BD934" s="75"/>
      <c r="BE934" s="75"/>
      <c r="BF934" s="75"/>
      <c r="BG934" s="75"/>
      <c r="BH934" s="75"/>
      <c r="BI934" s="75"/>
      <c r="BJ934" s="75"/>
      <c r="BK934" s="75"/>
      <c r="BL934" s="75"/>
      <c r="BM934" s="75"/>
      <c r="BN934" s="75"/>
      <c r="BO934" s="75"/>
      <c r="BP934" s="75"/>
      <c r="BQ934" s="75"/>
      <c r="BR934" s="75"/>
      <c r="BS934" s="75"/>
      <c r="BT934" s="75"/>
      <c r="BU934" s="75"/>
      <c r="BV934" s="75"/>
      <c r="BW934" s="75"/>
      <c r="BX934" s="75"/>
      <c r="BY934" s="75"/>
      <c r="BZ934" s="75"/>
      <c r="CA934" s="75"/>
      <c r="CB934" s="75"/>
    </row>
    <row r="935" spans="1:80" ht="9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  <c r="AE935" s="75"/>
      <c r="AF935" s="75"/>
      <c r="AG935" s="75"/>
      <c r="AH935" s="75"/>
      <c r="AI935" s="75"/>
      <c r="AJ935" s="75"/>
      <c r="AK935" s="75"/>
      <c r="AL935" s="75"/>
      <c r="AM935" s="75"/>
      <c r="AN935" s="75"/>
      <c r="AO935" s="75"/>
      <c r="AP935" s="75"/>
      <c r="AQ935" s="75"/>
      <c r="AR935" s="75"/>
      <c r="AS935" s="75"/>
      <c r="AT935" s="75"/>
      <c r="AU935" s="75"/>
      <c r="AV935" s="75"/>
      <c r="AW935" s="75"/>
      <c r="AX935" s="75"/>
      <c r="AY935" s="75"/>
      <c r="AZ935" s="75"/>
      <c r="BA935" s="75"/>
      <c r="BB935" s="75"/>
      <c r="BC935" s="75"/>
      <c r="BD935" s="75"/>
      <c r="BE935" s="75"/>
      <c r="BF935" s="75"/>
      <c r="BG935" s="75"/>
      <c r="BH935" s="75"/>
      <c r="BI935" s="75"/>
      <c r="BJ935" s="75"/>
      <c r="BK935" s="75"/>
      <c r="BL935" s="75"/>
      <c r="BM935" s="75"/>
      <c r="BN935" s="75"/>
      <c r="BO935" s="75"/>
      <c r="BP935" s="75"/>
      <c r="BQ935" s="75"/>
      <c r="BR935" s="75"/>
      <c r="BS935" s="75"/>
      <c r="BT935" s="75"/>
      <c r="BU935" s="75"/>
      <c r="BV935" s="75"/>
      <c r="BW935" s="75"/>
      <c r="BX935" s="75"/>
      <c r="BY935" s="75"/>
      <c r="BZ935" s="75"/>
      <c r="CA935" s="75"/>
      <c r="CB935" s="75"/>
    </row>
    <row r="936" spans="1:80" ht="9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  <c r="AD936" s="75"/>
      <c r="AE936" s="75"/>
      <c r="AF936" s="75"/>
      <c r="AG936" s="75"/>
      <c r="AH936" s="75"/>
      <c r="AI936" s="75"/>
      <c r="AJ936" s="75"/>
      <c r="AK936" s="75"/>
      <c r="AL936" s="75"/>
      <c r="AM936" s="75"/>
      <c r="AN936" s="75"/>
      <c r="AO936" s="75"/>
      <c r="AP936" s="75"/>
      <c r="AQ936" s="75"/>
      <c r="AR936" s="75"/>
      <c r="AS936" s="75"/>
      <c r="AT936" s="75"/>
      <c r="AU936" s="75"/>
      <c r="AV936" s="75"/>
      <c r="AW936" s="75"/>
      <c r="AX936" s="75"/>
      <c r="AY936" s="75"/>
      <c r="AZ936" s="75"/>
      <c r="BA936" s="75"/>
      <c r="BB936" s="75"/>
      <c r="BC936" s="75"/>
      <c r="BD936" s="75"/>
      <c r="BE936" s="75"/>
      <c r="BF936" s="75"/>
      <c r="BG936" s="75"/>
      <c r="BH936" s="75"/>
      <c r="BI936" s="75"/>
      <c r="BJ936" s="75"/>
      <c r="BK936" s="75"/>
      <c r="BL936" s="75"/>
      <c r="BM936" s="75"/>
      <c r="BN936" s="75"/>
      <c r="BO936" s="75"/>
      <c r="BP936" s="75"/>
      <c r="BQ936" s="75"/>
      <c r="BR936" s="75"/>
      <c r="BS936" s="75"/>
      <c r="BT936" s="75"/>
      <c r="BU936" s="75"/>
      <c r="BV936" s="75"/>
      <c r="BW936" s="75"/>
      <c r="BX936" s="75"/>
      <c r="BY936" s="75"/>
      <c r="BZ936" s="75"/>
      <c r="CA936" s="75"/>
      <c r="CB936" s="75"/>
    </row>
    <row r="937" spans="1:80" ht="9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  <c r="AD937" s="75"/>
      <c r="AE937" s="75"/>
      <c r="AF937" s="75"/>
      <c r="AG937" s="75"/>
      <c r="AH937" s="75"/>
      <c r="AI937" s="75"/>
      <c r="AJ937" s="75"/>
      <c r="AK937" s="75"/>
      <c r="AL937" s="75"/>
      <c r="AM937" s="75"/>
      <c r="AN937" s="75"/>
      <c r="AO937" s="75"/>
      <c r="AP937" s="75"/>
      <c r="AQ937" s="75"/>
      <c r="AR937" s="75"/>
      <c r="AS937" s="75"/>
      <c r="AT937" s="75"/>
      <c r="AU937" s="75"/>
      <c r="AV937" s="75"/>
      <c r="AW937" s="75"/>
      <c r="AX937" s="75"/>
      <c r="AY937" s="75"/>
      <c r="AZ937" s="75"/>
      <c r="BA937" s="75"/>
      <c r="BB937" s="75"/>
      <c r="BC937" s="75"/>
      <c r="BD937" s="75"/>
      <c r="BE937" s="75"/>
      <c r="BF937" s="75"/>
      <c r="BG937" s="75"/>
      <c r="BH937" s="75"/>
      <c r="BI937" s="75"/>
      <c r="BJ937" s="75"/>
      <c r="BK937" s="75"/>
      <c r="BL937" s="75"/>
      <c r="BM937" s="75"/>
      <c r="BN937" s="75"/>
      <c r="BO937" s="75"/>
      <c r="BP937" s="75"/>
      <c r="BQ937" s="75"/>
      <c r="BR937" s="75"/>
      <c r="BS937" s="75"/>
      <c r="BT937" s="75"/>
      <c r="BU937" s="75"/>
      <c r="BV937" s="75"/>
      <c r="BW937" s="75"/>
      <c r="BX937" s="75"/>
      <c r="BY937" s="75"/>
      <c r="BZ937" s="75"/>
      <c r="CA937" s="75"/>
      <c r="CB937" s="75"/>
    </row>
    <row r="938" spans="1:80" ht="9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  <c r="AD938" s="75"/>
      <c r="AE938" s="75"/>
      <c r="AF938" s="75"/>
      <c r="AG938" s="75"/>
      <c r="AH938" s="75"/>
      <c r="AI938" s="75"/>
      <c r="AJ938" s="75"/>
      <c r="AK938" s="75"/>
      <c r="AL938" s="75"/>
      <c r="AM938" s="75"/>
      <c r="AN938" s="75"/>
      <c r="AO938" s="75"/>
      <c r="AP938" s="75"/>
      <c r="AQ938" s="75"/>
      <c r="AR938" s="75"/>
      <c r="AS938" s="75"/>
      <c r="AT938" s="75"/>
      <c r="AU938" s="75"/>
      <c r="AV938" s="75"/>
      <c r="AW938" s="75"/>
      <c r="AX938" s="75"/>
      <c r="AY938" s="75"/>
      <c r="AZ938" s="75"/>
      <c r="BA938" s="75"/>
      <c r="BB938" s="75"/>
      <c r="BC938" s="75"/>
      <c r="BD938" s="75"/>
      <c r="BE938" s="75"/>
      <c r="BF938" s="75"/>
      <c r="BG938" s="75"/>
      <c r="BH938" s="75"/>
      <c r="BI938" s="75"/>
      <c r="BJ938" s="75"/>
      <c r="BK938" s="75"/>
      <c r="BL938" s="75"/>
      <c r="BM938" s="75"/>
      <c r="BN938" s="75"/>
      <c r="BO938" s="75"/>
      <c r="BP938" s="75"/>
      <c r="BQ938" s="75"/>
      <c r="BR938" s="75"/>
      <c r="BS938" s="75"/>
      <c r="BT938" s="75"/>
      <c r="BU938" s="75"/>
      <c r="BV938" s="75"/>
      <c r="BW938" s="75"/>
      <c r="BX938" s="75"/>
      <c r="BY938" s="75"/>
      <c r="BZ938" s="75"/>
      <c r="CA938" s="75"/>
      <c r="CB938" s="75"/>
    </row>
    <row r="939" spans="1:80" ht="9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  <c r="AE939" s="75"/>
      <c r="AF939" s="75"/>
      <c r="AG939" s="75"/>
      <c r="AH939" s="75"/>
      <c r="AI939" s="75"/>
      <c r="AJ939" s="75"/>
      <c r="AK939" s="75"/>
      <c r="AL939" s="75"/>
      <c r="AM939" s="75"/>
      <c r="AN939" s="75"/>
      <c r="AO939" s="75"/>
      <c r="AP939" s="75"/>
      <c r="AQ939" s="75"/>
      <c r="AR939" s="75"/>
      <c r="AS939" s="75"/>
      <c r="AT939" s="75"/>
      <c r="AU939" s="75"/>
      <c r="AV939" s="75"/>
      <c r="AW939" s="75"/>
      <c r="AX939" s="75"/>
      <c r="AY939" s="75"/>
      <c r="AZ939" s="75"/>
      <c r="BA939" s="75"/>
      <c r="BB939" s="75"/>
      <c r="BC939" s="75"/>
      <c r="BD939" s="75"/>
      <c r="BE939" s="75"/>
      <c r="BF939" s="75"/>
      <c r="BG939" s="75"/>
      <c r="BH939" s="75"/>
      <c r="BI939" s="75"/>
      <c r="BJ939" s="75"/>
      <c r="BK939" s="75"/>
      <c r="BL939" s="75"/>
      <c r="BM939" s="75"/>
      <c r="BN939" s="75"/>
      <c r="BO939" s="75"/>
      <c r="BP939" s="75"/>
      <c r="BQ939" s="75"/>
      <c r="BR939" s="75"/>
      <c r="BS939" s="75"/>
      <c r="BT939" s="75"/>
      <c r="BU939" s="75"/>
      <c r="BV939" s="75"/>
      <c r="BW939" s="75"/>
      <c r="BX939" s="75"/>
      <c r="BY939" s="75"/>
      <c r="BZ939" s="75"/>
      <c r="CA939" s="75"/>
      <c r="CB939" s="75"/>
    </row>
    <row r="940" spans="1:80" ht="9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  <c r="AD940" s="75"/>
      <c r="AE940" s="75"/>
      <c r="AF940" s="75"/>
      <c r="AG940" s="75"/>
      <c r="AH940" s="75"/>
      <c r="AI940" s="75"/>
      <c r="AJ940" s="75"/>
      <c r="AK940" s="75"/>
      <c r="AL940" s="75"/>
      <c r="AM940" s="75"/>
      <c r="AN940" s="75"/>
      <c r="AO940" s="75"/>
      <c r="AP940" s="75"/>
      <c r="AQ940" s="75"/>
      <c r="AR940" s="75"/>
      <c r="AS940" s="75"/>
      <c r="AT940" s="75"/>
      <c r="AU940" s="75"/>
      <c r="AV940" s="75"/>
      <c r="AW940" s="75"/>
      <c r="AX940" s="75"/>
      <c r="AY940" s="75"/>
      <c r="AZ940" s="75"/>
      <c r="BA940" s="75"/>
      <c r="BB940" s="75"/>
      <c r="BC940" s="75"/>
      <c r="BD940" s="75"/>
      <c r="BE940" s="75"/>
      <c r="BF940" s="75"/>
      <c r="BG940" s="75"/>
      <c r="BH940" s="75"/>
      <c r="BI940" s="75"/>
      <c r="BJ940" s="75"/>
      <c r="BK940" s="75"/>
      <c r="BL940" s="75"/>
      <c r="BM940" s="75"/>
      <c r="BN940" s="75"/>
      <c r="BO940" s="75"/>
      <c r="BP940" s="75"/>
      <c r="BQ940" s="75"/>
      <c r="BR940" s="75"/>
      <c r="BS940" s="75"/>
      <c r="BT940" s="75"/>
      <c r="BU940" s="75"/>
      <c r="BV940" s="75"/>
      <c r="BW940" s="75"/>
      <c r="BX940" s="75"/>
      <c r="BY940" s="75"/>
      <c r="BZ940" s="75"/>
      <c r="CA940" s="75"/>
      <c r="CB940" s="75"/>
    </row>
    <row r="941" spans="1:80" ht="9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  <c r="AE941" s="75"/>
      <c r="AF941" s="75"/>
      <c r="AG941" s="75"/>
      <c r="AH941" s="75"/>
      <c r="AI941" s="75"/>
      <c r="AJ941" s="75"/>
      <c r="AK941" s="75"/>
      <c r="AL941" s="75"/>
      <c r="AM941" s="75"/>
      <c r="AN941" s="75"/>
      <c r="AO941" s="75"/>
      <c r="AP941" s="75"/>
      <c r="AQ941" s="75"/>
      <c r="AR941" s="75"/>
      <c r="AS941" s="75"/>
      <c r="AT941" s="75"/>
      <c r="AU941" s="75"/>
      <c r="AV941" s="75"/>
      <c r="AW941" s="75"/>
      <c r="AX941" s="75"/>
      <c r="AY941" s="75"/>
      <c r="AZ941" s="75"/>
      <c r="BA941" s="75"/>
      <c r="BB941" s="75"/>
      <c r="BC941" s="75"/>
      <c r="BD941" s="75"/>
      <c r="BE941" s="75"/>
      <c r="BF941" s="75"/>
      <c r="BG941" s="75"/>
      <c r="BH941" s="75"/>
      <c r="BI941" s="75"/>
      <c r="BJ941" s="75"/>
      <c r="BK941" s="75"/>
      <c r="BL941" s="75"/>
      <c r="BM941" s="75"/>
      <c r="BN941" s="75"/>
      <c r="BO941" s="75"/>
      <c r="BP941" s="75"/>
      <c r="BQ941" s="75"/>
      <c r="BR941" s="75"/>
      <c r="BS941" s="75"/>
      <c r="BT941" s="75"/>
      <c r="BU941" s="75"/>
      <c r="BV941" s="75"/>
      <c r="BW941" s="75"/>
      <c r="BX941" s="75"/>
      <c r="BY941" s="75"/>
      <c r="BZ941" s="75"/>
      <c r="CA941" s="75"/>
      <c r="CB941" s="75"/>
    </row>
    <row r="942" spans="1:80" ht="9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  <c r="AE942" s="75"/>
      <c r="AF942" s="75"/>
      <c r="AG942" s="75"/>
      <c r="AH942" s="75"/>
      <c r="AI942" s="75"/>
      <c r="AJ942" s="75"/>
      <c r="AK942" s="75"/>
      <c r="AL942" s="75"/>
      <c r="AM942" s="75"/>
      <c r="AN942" s="75"/>
      <c r="AO942" s="75"/>
      <c r="AP942" s="75"/>
      <c r="AQ942" s="75"/>
      <c r="AR942" s="75"/>
      <c r="AS942" s="75"/>
      <c r="AT942" s="75"/>
      <c r="AU942" s="75"/>
      <c r="AV942" s="75"/>
      <c r="AW942" s="75"/>
      <c r="AX942" s="75"/>
      <c r="AY942" s="75"/>
      <c r="AZ942" s="75"/>
      <c r="BA942" s="75"/>
      <c r="BB942" s="75"/>
      <c r="BC942" s="75"/>
      <c r="BD942" s="75"/>
      <c r="BE942" s="75"/>
      <c r="BF942" s="75"/>
      <c r="BG942" s="75"/>
      <c r="BH942" s="75"/>
      <c r="BI942" s="75"/>
      <c r="BJ942" s="75"/>
      <c r="BK942" s="75"/>
      <c r="BL942" s="75"/>
      <c r="BM942" s="75"/>
      <c r="BN942" s="75"/>
      <c r="BO942" s="75"/>
      <c r="BP942" s="75"/>
      <c r="BQ942" s="75"/>
      <c r="BR942" s="75"/>
      <c r="BS942" s="75"/>
      <c r="BT942" s="75"/>
      <c r="BU942" s="75"/>
      <c r="BV942" s="75"/>
      <c r="BW942" s="75"/>
      <c r="BX942" s="75"/>
      <c r="BY942" s="75"/>
      <c r="BZ942" s="75"/>
      <c r="CA942" s="75"/>
      <c r="CB942" s="75"/>
    </row>
    <row r="943" spans="1:80" ht="9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  <c r="AE943" s="75"/>
      <c r="AF943" s="75"/>
      <c r="AG943" s="75"/>
      <c r="AH943" s="75"/>
      <c r="AI943" s="75"/>
      <c r="AJ943" s="75"/>
      <c r="AK943" s="75"/>
      <c r="AL943" s="75"/>
      <c r="AM943" s="75"/>
      <c r="AN943" s="75"/>
      <c r="AO943" s="75"/>
      <c r="AP943" s="75"/>
      <c r="AQ943" s="75"/>
      <c r="AR943" s="75"/>
      <c r="AS943" s="75"/>
      <c r="AT943" s="75"/>
      <c r="AU943" s="75"/>
      <c r="AV943" s="75"/>
      <c r="AW943" s="75"/>
      <c r="AX943" s="75"/>
      <c r="AY943" s="75"/>
      <c r="AZ943" s="75"/>
      <c r="BA943" s="75"/>
      <c r="BB943" s="75"/>
      <c r="BC943" s="75"/>
      <c r="BD943" s="75"/>
      <c r="BE943" s="75"/>
      <c r="BF943" s="75"/>
      <c r="BG943" s="75"/>
      <c r="BH943" s="75"/>
      <c r="BI943" s="75"/>
      <c r="BJ943" s="75"/>
      <c r="BK943" s="75"/>
      <c r="BL943" s="75"/>
      <c r="BM943" s="75"/>
      <c r="BN943" s="75"/>
      <c r="BO943" s="75"/>
      <c r="BP943" s="75"/>
      <c r="BQ943" s="75"/>
      <c r="BR943" s="75"/>
      <c r="BS943" s="75"/>
      <c r="BT943" s="75"/>
      <c r="BU943" s="75"/>
      <c r="BV943" s="75"/>
      <c r="BW943" s="75"/>
      <c r="BX943" s="75"/>
      <c r="BY943" s="75"/>
      <c r="BZ943" s="75"/>
      <c r="CA943" s="75"/>
      <c r="CB943" s="75"/>
    </row>
    <row r="944" spans="1:80" ht="9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  <c r="AE944" s="75"/>
      <c r="AF944" s="75"/>
      <c r="AG944" s="75"/>
      <c r="AH944" s="75"/>
      <c r="AI944" s="75"/>
      <c r="AJ944" s="75"/>
      <c r="AK944" s="75"/>
      <c r="AL944" s="75"/>
      <c r="AM944" s="75"/>
      <c r="AN944" s="75"/>
      <c r="AO944" s="75"/>
      <c r="AP944" s="75"/>
      <c r="AQ944" s="75"/>
      <c r="AR944" s="75"/>
      <c r="AS944" s="75"/>
      <c r="AT944" s="75"/>
      <c r="AU944" s="75"/>
      <c r="AV944" s="75"/>
      <c r="AW944" s="75"/>
      <c r="AX944" s="75"/>
      <c r="AY944" s="75"/>
      <c r="AZ944" s="75"/>
      <c r="BA944" s="75"/>
      <c r="BB944" s="75"/>
      <c r="BC944" s="75"/>
      <c r="BD944" s="75"/>
      <c r="BE944" s="75"/>
      <c r="BF944" s="75"/>
      <c r="BG944" s="75"/>
      <c r="BH944" s="75"/>
      <c r="BI944" s="75"/>
      <c r="BJ944" s="75"/>
      <c r="BK944" s="75"/>
      <c r="BL944" s="75"/>
      <c r="BM944" s="75"/>
      <c r="BN944" s="75"/>
      <c r="BO944" s="75"/>
      <c r="BP944" s="75"/>
      <c r="BQ944" s="75"/>
      <c r="BR944" s="75"/>
      <c r="BS944" s="75"/>
      <c r="BT944" s="75"/>
      <c r="BU944" s="75"/>
      <c r="BV944" s="75"/>
      <c r="BW944" s="75"/>
      <c r="BX944" s="75"/>
      <c r="BY944" s="75"/>
      <c r="BZ944" s="75"/>
      <c r="CA944" s="75"/>
      <c r="CB944" s="75"/>
    </row>
    <row r="945" spans="1:80" ht="9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  <c r="AG945" s="75"/>
      <c r="AH945" s="75"/>
      <c r="AI945" s="75"/>
      <c r="AJ945" s="75"/>
      <c r="AK945" s="75"/>
      <c r="AL945" s="75"/>
      <c r="AM945" s="75"/>
      <c r="AN945" s="75"/>
      <c r="AO945" s="75"/>
      <c r="AP945" s="75"/>
      <c r="AQ945" s="75"/>
      <c r="AR945" s="75"/>
      <c r="AS945" s="75"/>
      <c r="AT945" s="75"/>
      <c r="AU945" s="75"/>
      <c r="AV945" s="75"/>
      <c r="AW945" s="75"/>
      <c r="AX945" s="75"/>
      <c r="AY945" s="75"/>
      <c r="AZ945" s="75"/>
      <c r="BA945" s="75"/>
      <c r="BB945" s="75"/>
      <c r="BC945" s="75"/>
      <c r="BD945" s="75"/>
      <c r="BE945" s="75"/>
      <c r="BF945" s="75"/>
      <c r="BG945" s="75"/>
      <c r="BH945" s="75"/>
      <c r="BI945" s="75"/>
      <c r="BJ945" s="75"/>
      <c r="BK945" s="75"/>
      <c r="BL945" s="75"/>
      <c r="BM945" s="75"/>
      <c r="BN945" s="75"/>
      <c r="BO945" s="75"/>
      <c r="BP945" s="75"/>
      <c r="BQ945" s="75"/>
      <c r="BR945" s="75"/>
      <c r="BS945" s="75"/>
      <c r="BT945" s="75"/>
      <c r="BU945" s="75"/>
      <c r="BV945" s="75"/>
      <c r="BW945" s="75"/>
      <c r="BX945" s="75"/>
      <c r="BY945" s="75"/>
      <c r="BZ945" s="75"/>
      <c r="CA945" s="75"/>
      <c r="CB945" s="75"/>
    </row>
    <row r="946" spans="1:80" ht="9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  <c r="AE946" s="75"/>
      <c r="AF946" s="75"/>
      <c r="AG946" s="75"/>
      <c r="AH946" s="75"/>
      <c r="AI946" s="75"/>
      <c r="AJ946" s="75"/>
      <c r="AK946" s="75"/>
      <c r="AL946" s="75"/>
      <c r="AM946" s="75"/>
      <c r="AN946" s="75"/>
      <c r="AO946" s="75"/>
      <c r="AP946" s="75"/>
      <c r="AQ946" s="75"/>
      <c r="AR946" s="75"/>
      <c r="AS946" s="75"/>
      <c r="AT946" s="75"/>
      <c r="AU946" s="75"/>
      <c r="AV946" s="75"/>
      <c r="AW946" s="75"/>
      <c r="AX946" s="75"/>
      <c r="AY946" s="75"/>
      <c r="AZ946" s="75"/>
      <c r="BA946" s="75"/>
      <c r="BB946" s="75"/>
      <c r="BC946" s="75"/>
      <c r="BD946" s="75"/>
      <c r="BE946" s="75"/>
      <c r="BF946" s="75"/>
      <c r="BG946" s="75"/>
      <c r="BH946" s="75"/>
      <c r="BI946" s="75"/>
      <c r="BJ946" s="75"/>
      <c r="BK946" s="75"/>
      <c r="BL946" s="75"/>
      <c r="BM946" s="75"/>
      <c r="BN946" s="75"/>
      <c r="BO946" s="75"/>
      <c r="BP946" s="75"/>
      <c r="BQ946" s="75"/>
      <c r="BR946" s="75"/>
      <c r="BS946" s="75"/>
      <c r="BT946" s="75"/>
      <c r="BU946" s="75"/>
      <c r="BV946" s="75"/>
      <c r="BW946" s="75"/>
      <c r="BX946" s="75"/>
      <c r="BY946" s="75"/>
      <c r="BZ946" s="75"/>
      <c r="CA946" s="75"/>
      <c r="CB946" s="75"/>
    </row>
    <row r="947" spans="1:80" ht="9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  <c r="AE947" s="75"/>
      <c r="AF947" s="75"/>
      <c r="AG947" s="75"/>
      <c r="AH947" s="75"/>
      <c r="AI947" s="75"/>
      <c r="AJ947" s="75"/>
      <c r="AK947" s="75"/>
      <c r="AL947" s="75"/>
      <c r="AM947" s="75"/>
      <c r="AN947" s="75"/>
      <c r="AO947" s="75"/>
      <c r="AP947" s="75"/>
      <c r="AQ947" s="75"/>
      <c r="AR947" s="75"/>
      <c r="AS947" s="75"/>
      <c r="AT947" s="75"/>
      <c r="AU947" s="75"/>
      <c r="AV947" s="75"/>
      <c r="AW947" s="75"/>
      <c r="AX947" s="75"/>
      <c r="AY947" s="75"/>
      <c r="AZ947" s="75"/>
      <c r="BA947" s="75"/>
      <c r="BB947" s="75"/>
      <c r="BC947" s="75"/>
      <c r="BD947" s="75"/>
      <c r="BE947" s="75"/>
      <c r="BF947" s="75"/>
      <c r="BG947" s="75"/>
      <c r="BH947" s="75"/>
      <c r="BI947" s="75"/>
      <c r="BJ947" s="75"/>
      <c r="BK947" s="75"/>
      <c r="BL947" s="75"/>
      <c r="BM947" s="75"/>
      <c r="BN947" s="75"/>
      <c r="BO947" s="75"/>
      <c r="BP947" s="75"/>
      <c r="BQ947" s="75"/>
      <c r="BR947" s="75"/>
      <c r="BS947" s="75"/>
      <c r="BT947" s="75"/>
      <c r="BU947" s="75"/>
      <c r="BV947" s="75"/>
      <c r="BW947" s="75"/>
      <c r="BX947" s="75"/>
      <c r="BY947" s="75"/>
      <c r="BZ947" s="75"/>
      <c r="CA947" s="75"/>
      <c r="CB947" s="75"/>
    </row>
    <row r="948" spans="1:80" ht="9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  <c r="AE948" s="75"/>
      <c r="AF948" s="75"/>
      <c r="AG948" s="75"/>
      <c r="AH948" s="75"/>
      <c r="AI948" s="75"/>
      <c r="AJ948" s="75"/>
      <c r="AK948" s="75"/>
      <c r="AL948" s="75"/>
      <c r="AM948" s="75"/>
      <c r="AN948" s="75"/>
      <c r="AO948" s="75"/>
      <c r="AP948" s="75"/>
      <c r="AQ948" s="75"/>
      <c r="AR948" s="75"/>
      <c r="AS948" s="75"/>
      <c r="AT948" s="75"/>
      <c r="AU948" s="75"/>
      <c r="AV948" s="75"/>
      <c r="AW948" s="75"/>
      <c r="AX948" s="75"/>
      <c r="AY948" s="75"/>
      <c r="AZ948" s="75"/>
      <c r="BA948" s="75"/>
      <c r="BB948" s="75"/>
      <c r="BC948" s="75"/>
      <c r="BD948" s="75"/>
      <c r="BE948" s="75"/>
      <c r="BF948" s="75"/>
      <c r="BG948" s="75"/>
      <c r="BH948" s="75"/>
      <c r="BI948" s="75"/>
      <c r="BJ948" s="75"/>
      <c r="BK948" s="75"/>
      <c r="BL948" s="75"/>
      <c r="BM948" s="75"/>
      <c r="BN948" s="75"/>
      <c r="BO948" s="75"/>
      <c r="BP948" s="75"/>
      <c r="BQ948" s="75"/>
      <c r="BR948" s="75"/>
      <c r="BS948" s="75"/>
      <c r="BT948" s="75"/>
      <c r="BU948" s="75"/>
      <c r="BV948" s="75"/>
      <c r="BW948" s="75"/>
      <c r="BX948" s="75"/>
      <c r="BY948" s="75"/>
      <c r="BZ948" s="75"/>
      <c r="CA948" s="75"/>
      <c r="CB948" s="75"/>
    </row>
    <row r="949" spans="1:80" ht="9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  <c r="AE949" s="75"/>
      <c r="AF949" s="75"/>
      <c r="AG949" s="75"/>
      <c r="AH949" s="75"/>
      <c r="AI949" s="75"/>
      <c r="AJ949" s="75"/>
      <c r="AK949" s="75"/>
      <c r="AL949" s="75"/>
      <c r="AM949" s="75"/>
      <c r="AN949" s="75"/>
      <c r="AO949" s="75"/>
      <c r="AP949" s="75"/>
      <c r="AQ949" s="75"/>
      <c r="AR949" s="75"/>
      <c r="AS949" s="75"/>
      <c r="AT949" s="75"/>
      <c r="AU949" s="75"/>
      <c r="AV949" s="75"/>
      <c r="AW949" s="75"/>
      <c r="AX949" s="75"/>
      <c r="AY949" s="75"/>
      <c r="AZ949" s="75"/>
      <c r="BA949" s="75"/>
      <c r="BB949" s="75"/>
      <c r="BC949" s="75"/>
      <c r="BD949" s="75"/>
      <c r="BE949" s="75"/>
      <c r="BF949" s="75"/>
      <c r="BG949" s="75"/>
      <c r="BH949" s="75"/>
      <c r="BI949" s="75"/>
      <c r="BJ949" s="75"/>
      <c r="BK949" s="75"/>
      <c r="BL949" s="75"/>
      <c r="BM949" s="75"/>
      <c r="BN949" s="75"/>
      <c r="BO949" s="75"/>
      <c r="BP949" s="75"/>
      <c r="BQ949" s="75"/>
      <c r="BR949" s="75"/>
      <c r="BS949" s="75"/>
      <c r="BT949" s="75"/>
      <c r="BU949" s="75"/>
      <c r="BV949" s="75"/>
      <c r="BW949" s="75"/>
      <c r="BX949" s="75"/>
      <c r="BY949" s="75"/>
      <c r="BZ949" s="75"/>
      <c r="CA949" s="75"/>
      <c r="CB949" s="75"/>
    </row>
    <row r="950" spans="1:80" ht="9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  <c r="AE950" s="75"/>
      <c r="AF950" s="75"/>
      <c r="AG950" s="75"/>
      <c r="AH950" s="75"/>
      <c r="AI950" s="75"/>
      <c r="AJ950" s="75"/>
      <c r="AK950" s="75"/>
      <c r="AL950" s="75"/>
      <c r="AM950" s="75"/>
      <c r="AN950" s="75"/>
      <c r="AO950" s="75"/>
      <c r="AP950" s="75"/>
      <c r="AQ950" s="75"/>
      <c r="AR950" s="75"/>
      <c r="AS950" s="75"/>
      <c r="AT950" s="75"/>
      <c r="AU950" s="75"/>
      <c r="AV950" s="75"/>
      <c r="AW950" s="75"/>
      <c r="AX950" s="75"/>
      <c r="AY950" s="75"/>
      <c r="AZ950" s="75"/>
      <c r="BA950" s="75"/>
      <c r="BB950" s="75"/>
      <c r="BC950" s="75"/>
      <c r="BD950" s="75"/>
      <c r="BE950" s="75"/>
      <c r="BF950" s="75"/>
      <c r="BG950" s="75"/>
      <c r="BH950" s="75"/>
      <c r="BI950" s="75"/>
      <c r="BJ950" s="75"/>
      <c r="BK950" s="75"/>
      <c r="BL950" s="75"/>
      <c r="BM950" s="75"/>
      <c r="BN950" s="75"/>
      <c r="BO950" s="75"/>
      <c r="BP950" s="75"/>
      <c r="BQ950" s="75"/>
      <c r="BR950" s="75"/>
      <c r="BS950" s="75"/>
      <c r="BT950" s="75"/>
      <c r="BU950" s="75"/>
      <c r="BV950" s="75"/>
      <c r="BW950" s="75"/>
      <c r="BX950" s="75"/>
      <c r="BY950" s="75"/>
      <c r="BZ950" s="75"/>
      <c r="CA950" s="75"/>
      <c r="CB950" s="75"/>
    </row>
    <row r="951" spans="1:80" ht="9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  <c r="AE951" s="75"/>
      <c r="AF951" s="75"/>
      <c r="AG951" s="75"/>
      <c r="AH951" s="75"/>
      <c r="AI951" s="75"/>
      <c r="AJ951" s="75"/>
      <c r="AK951" s="75"/>
      <c r="AL951" s="75"/>
      <c r="AM951" s="75"/>
      <c r="AN951" s="75"/>
      <c r="AO951" s="75"/>
      <c r="AP951" s="75"/>
      <c r="AQ951" s="75"/>
      <c r="AR951" s="75"/>
      <c r="AS951" s="75"/>
      <c r="AT951" s="75"/>
      <c r="AU951" s="75"/>
      <c r="AV951" s="75"/>
      <c r="AW951" s="75"/>
      <c r="AX951" s="75"/>
      <c r="AY951" s="75"/>
      <c r="AZ951" s="75"/>
      <c r="BA951" s="75"/>
      <c r="BB951" s="75"/>
      <c r="BC951" s="75"/>
      <c r="BD951" s="75"/>
      <c r="BE951" s="75"/>
      <c r="BF951" s="75"/>
      <c r="BG951" s="75"/>
      <c r="BH951" s="75"/>
      <c r="BI951" s="75"/>
      <c r="BJ951" s="75"/>
      <c r="BK951" s="75"/>
      <c r="BL951" s="75"/>
      <c r="BM951" s="75"/>
      <c r="BN951" s="75"/>
      <c r="BO951" s="75"/>
      <c r="BP951" s="75"/>
      <c r="BQ951" s="75"/>
      <c r="BR951" s="75"/>
      <c r="BS951" s="75"/>
      <c r="BT951" s="75"/>
      <c r="BU951" s="75"/>
      <c r="BV951" s="75"/>
      <c r="BW951" s="75"/>
      <c r="BX951" s="75"/>
      <c r="BY951" s="75"/>
      <c r="BZ951" s="75"/>
      <c r="CA951" s="75"/>
      <c r="CB951" s="75"/>
    </row>
    <row r="952" spans="1:80" ht="9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  <c r="AE952" s="75"/>
      <c r="AF952" s="75"/>
      <c r="AG952" s="75"/>
      <c r="AH952" s="75"/>
      <c r="AI952" s="75"/>
      <c r="AJ952" s="75"/>
      <c r="AK952" s="75"/>
      <c r="AL952" s="75"/>
      <c r="AM952" s="75"/>
      <c r="AN952" s="75"/>
      <c r="AO952" s="75"/>
      <c r="AP952" s="75"/>
      <c r="AQ952" s="75"/>
      <c r="AR952" s="75"/>
      <c r="AS952" s="75"/>
      <c r="AT952" s="75"/>
      <c r="AU952" s="75"/>
      <c r="AV952" s="75"/>
      <c r="AW952" s="75"/>
      <c r="AX952" s="75"/>
      <c r="AY952" s="75"/>
      <c r="AZ952" s="75"/>
      <c r="BA952" s="75"/>
      <c r="BB952" s="75"/>
      <c r="BC952" s="75"/>
      <c r="BD952" s="75"/>
      <c r="BE952" s="75"/>
      <c r="BF952" s="75"/>
      <c r="BG952" s="75"/>
      <c r="BH952" s="75"/>
      <c r="BI952" s="75"/>
      <c r="BJ952" s="75"/>
      <c r="BK952" s="75"/>
      <c r="BL952" s="75"/>
      <c r="BM952" s="75"/>
      <c r="BN952" s="75"/>
      <c r="BO952" s="75"/>
      <c r="BP952" s="75"/>
      <c r="BQ952" s="75"/>
      <c r="BR952" s="75"/>
      <c r="BS952" s="75"/>
      <c r="BT952" s="75"/>
      <c r="BU952" s="75"/>
      <c r="BV952" s="75"/>
      <c r="BW952" s="75"/>
      <c r="BX952" s="75"/>
      <c r="BY952" s="75"/>
      <c r="BZ952" s="75"/>
      <c r="CA952" s="75"/>
      <c r="CB952" s="75"/>
    </row>
    <row r="953" spans="1:80" ht="9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  <c r="AE953" s="75"/>
      <c r="AF953" s="75"/>
      <c r="AG953" s="75"/>
      <c r="AH953" s="75"/>
      <c r="AI953" s="75"/>
      <c r="AJ953" s="75"/>
      <c r="AK953" s="75"/>
      <c r="AL953" s="75"/>
      <c r="AM953" s="75"/>
      <c r="AN953" s="75"/>
      <c r="AO953" s="75"/>
      <c r="AP953" s="75"/>
      <c r="AQ953" s="75"/>
      <c r="AR953" s="75"/>
      <c r="AS953" s="75"/>
      <c r="AT953" s="75"/>
      <c r="AU953" s="75"/>
      <c r="AV953" s="75"/>
      <c r="AW953" s="75"/>
      <c r="AX953" s="75"/>
      <c r="AY953" s="75"/>
      <c r="AZ953" s="75"/>
      <c r="BA953" s="75"/>
      <c r="BB953" s="75"/>
      <c r="BC953" s="75"/>
      <c r="BD953" s="75"/>
      <c r="BE953" s="75"/>
      <c r="BF953" s="75"/>
      <c r="BG953" s="75"/>
      <c r="BH953" s="75"/>
      <c r="BI953" s="75"/>
      <c r="BJ953" s="75"/>
      <c r="BK953" s="75"/>
      <c r="BL953" s="75"/>
      <c r="BM953" s="75"/>
      <c r="BN953" s="75"/>
      <c r="BO953" s="75"/>
      <c r="BP953" s="75"/>
      <c r="BQ953" s="75"/>
      <c r="BR953" s="75"/>
      <c r="BS953" s="75"/>
      <c r="BT953" s="75"/>
      <c r="BU953" s="75"/>
      <c r="BV953" s="75"/>
      <c r="BW953" s="75"/>
      <c r="BX953" s="75"/>
      <c r="BY953" s="75"/>
      <c r="BZ953" s="75"/>
      <c r="CA953" s="75"/>
      <c r="CB953" s="75"/>
    </row>
    <row r="954" spans="1:80" ht="9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  <c r="AE954" s="75"/>
      <c r="AF954" s="75"/>
      <c r="AG954" s="75"/>
      <c r="AH954" s="75"/>
      <c r="AI954" s="75"/>
      <c r="AJ954" s="75"/>
      <c r="AK954" s="75"/>
      <c r="AL954" s="75"/>
      <c r="AM954" s="75"/>
      <c r="AN954" s="75"/>
      <c r="AO954" s="75"/>
      <c r="AP954" s="75"/>
      <c r="AQ954" s="75"/>
      <c r="AR954" s="75"/>
      <c r="AS954" s="75"/>
      <c r="AT954" s="75"/>
      <c r="AU954" s="75"/>
      <c r="AV954" s="75"/>
      <c r="AW954" s="75"/>
      <c r="AX954" s="75"/>
      <c r="AY954" s="75"/>
      <c r="AZ954" s="75"/>
      <c r="BA954" s="75"/>
      <c r="BB954" s="75"/>
      <c r="BC954" s="75"/>
      <c r="BD954" s="75"/>
      <c r="BE954" s="75"/>
      <c r="BF954" s="75"/>
      <c r="BG954" s="75"/>
      <c r="BH954" s="75"/>
      <c r="BI954" s="75"/>
      <c r="BJ954" s="75"/>
      <c r="BK954" s="75"/>
      <c r="BL954" s="75"/>
      <c r="BM954" s="75"/>
      <c r="BN954" s="75"/>
      <c r="BO954" s="75"/>
      <c r="BP954" s="75"/>
      <c r="BQ954" s="75"/>
      <c r="BR954" s="75"/>
      <c r="BS954" s="75"/>
      <c r="BT954" s="75"/>
      <c r="BU954" s="75"/>
      <c r="BV954" s="75"/>
      <c r="BW954" s="75"/>
      <c r="BX954" s="75"/>
      <c r="BY954" s="75"/>
      <c r="BZ954" s="75"/>
      <c r="CA954" s="75"/>
      <c r="CB954" s="75"/>
    </row>
    <row r="955" spans="1:80" ht="9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  <c r="AD955" s="75"/>
      <c r="AE955" s="75"/>
      <c r="AF955" s="75"/>
      <c r="AG955" s="75"/>
      <c r="AH955" s="75"/>
      <c r="AI955" s="75"/>
      <c r="AJ955" s="75"/>
      <c r="AK955" s="75"/>
      <c r="AL955" s="75"/>
      <c r="AM955" s="75"/>
      <c r="AN955" s="75"/>
      <c r="AO955" s="75"/>
      <c r="AP955" s="75"/>
      <c r="AQ955" s="75"/>
      <c r="AR955" s="75"/>
      <c r="AS955" s="75"/>
      <c r="AT955" s="75"/>
      <c r="AU955" s="75"/>
      <c r="AV955" s="75"/>
      <c r="AW955" s="75"/>
      <c r="AX955" s="75"/>
      <c r="AY955" s="75"/>
      <c r="AZ955" s="75"/>
      <c r="BA955" s="75"/>
      <c r="BB955" s="75"/>
      <c r="BC955" s="75"/>
      <c r="BD955" s="75"/>
      <c r="BE955" s="75"/>
      <c r="BF955" s="75"/>
      <c r="BG955" s="75"/>
      <c r="BH955" s="75"/>
      <c r="BI955" s="75"/>
      <c r="BJ955" s="75"/>
      <c r="BK955" s="75"/>
      <c r="BL955" s="75"/>
      <c r="BM955" s="75"/>
      <c r="BN955" s="75"/>
      <c r="BO955" s="75"/>
      <c r="BP955" s="75"/>
      <c r="BQ955" s="75"/>
      <c r="BR955" s="75"/>
      <c r="BS955" s="75"/>
      <c r="BT955" s="75"/>
      <c r="BU955" s="75"/>
      <c r="BV955" s="75"/>
      <c r="BW955" s="75"/>
      <c r="BX955" s="75"/>
      <c r="BY955" s="75"/>
      <c r="BZ955" s="75"/>
      <c r="CA955" s="75"/>
      <c r="CB955" s="75"/>
    </row>
    <row r="956" spans="1:80" ht="9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  <c r="AE956" s="75"/>
      <c r="AF956" s="75"/>
      <c r="AG956" s="75"/>
      <c r="AH956" s="75"/>
      <c r="AI956" s="75"/>
      <c r="AJ956" s="75"/>
      <c r="AK956" s="75"/>
      <c r="AL956" s="75"/>
      <c r="AM956" s="75"/>
      <c r="AN956" s="75"/>
      <c r="AO956" s="75"/>
      <c r="AP956" s="75"/>
      <c r="AQ956" s="75"/>
      <c r="AR956" s="75"/>
      <c r="AS956" s="75"/>
      <c r="AT956" s="75"/>
      <c r="AU956" s="75"/>
      <c r="AV956" s="75"/>
      <c r="AW956" s="75"/>
      <c r="AX956" s="75"/>
      <c r="AY956" s="75"/>
      <c r="AZ956" s="75"/>
      <c r="BA956" s="75"/>
      <c r="BB956" s="75"/>
      <c r="BC956" s="75"/>
      <c r="BD956" s="75"/>
      <c r="BE956" s="75"/>
      <c r="BF956" s="75"/>
      <c r="BG956" s="75"/>
      <c r="BH956" s="75"/>
      <c r="BI956" s="75"/>
      <c r="BJ956" s="75"/>
      <c r="BK956" s="75"/>
      <c r="BL956" s="75"/>
      <c r="BM956" s="75"/>
      <c r="BN956" s="75"/>
      <c r="BO956" s="75"/>
      <c r="BP956" s="75"/>
      <c r="BQ956" s="75"/>
      <c r="BR956" s="75"/>
      <c r="BS956" s="75"/>
      <c r="BT956" s="75"/>
      <c r="BU956" s="75"/>
      <c r="BV956" s="75"/>
      <c r="BW956" s="75"/>
      <c r="BX956" s="75"/>
      <c r="BY956" s="75"/>
      <c r="BZ956" s="75"/>
      <c r="CA956" s="75"/>
      <c r="CB956" s="75"/>
    </row>
    <row r="957" spans="1:80" ht="9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  <c r="AE957" s="75"/>
      <c r="AF957" s="75"/>
      <c r="AG957" s="75"/>
      <c r="AH957" s="75"/>
      <c r="AI957" s="75"/>
      <c r="AJ957" s="75"/>
      <c r="AK957" s="75"/>
      <c r="AL957" s="75"/>
      <c r="AM957" s="75"/>
      <c r="AN957" s="75"/>
      <c r="AO957" s="75"/>
      <c r="AP957" s="75"/>
      <c r="AQ957" s="75"/>
      <c r="AR957" s="75"/>
      <c r="AS957" s="75"/>
      <c r="AT957" s="75"/>
      <c r="AU957" s="75"/>
      <c r="AV957" s="75"/>
      <c r="AW957" s="75"/>
      <c r="AX957" s="75"/>
      <c r="AY957" s="75"/>
      <c r="AZ957" s="75"/>
      <c r="BA957" s="75"/>
      <c r="BB957" s="75"/>
      <c r="BC957" s="75"/>
      <c r="BD957" s="75"/>
      <c r="BE957" s="75"/>
      <c r="BF957" s="75"/>
      <c r="BG957" s="75"/>
      <c r="BH957" s="75"/>
      <c r="BI957" s="75"/>
      <c r="BJ957" s="75"/>
      <c r="BK957" s="75"/>
      <c r="BL957" s="75"/>
      <c r="BM957" s="75"/>
      <c r="BN957" s="75"/>
      <c r="BO957" s="75"/>
      <c r="BP957" s="75"/>
      <c r="BQ957" s="75"/>
      <c r="BR957" s="75"/>
      <c r="BS957" s="75"/>
      <c r="BT957" s="75"/>
      <c r="BU957" s="75"/>
      <c r="BV957" s="75"/>
      <c r="BW957" s="75"/>
      <c r="BX957" s="75"/>
      <c r="BY957" s="75"/>
      <c r="BZ957" s="75"/>
      <c r="CA957" s="75"/>
      <c r="CB957" s="75"/>
    </row>
    <row r="958" spans="1:80" ht="9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  <c r="AE958" s="75"/>
      <c r="AF958" s="75"/>
      <c r="AG958" s="75"/>
      <c r="AH958" s="75"/>
      <c r="AI958" s="75"/>
      <c r="AJ958" s="75"/>
      <c r="AK958" s="75"/>
      <c r="AL958" s="75"/>
      <c r="AM958" s="75"/>
      <c r="AN958" s="75"/>
      <c r="AO958" s="75"/>
      <c r="AP958" s="75"/>
      <c r="AQ958" s="75"/>
      <c r="AR958" s="75"/>
      <c r="AS958" s="75"/>
      <c r="AT958" s="75"/>
      <c r="AU958" s="75"/>
      <c r="AV958" s="75"/>
      <c r="AW958" s="75"/>
      <c r="AX958" s="75"/>
      <c r="AY958" s="75"/>
      <c r="AZ958" s="75"/>
      <c r="BA958" s="75"/>
      <c r="BB958" s="75"/>
      <c r="BC958" s="75"/>
      <c r="BD958" s="75"/>
      <c r="BE958" s="75"/>
      <c r="BF958" s="75"/>
      <c r="BG958" s="75"/>
      <c r="BH958" s="75"/>
      <c r="BI958" s="75"/>
      <c r="BJ958" s="75"/>
      <c r="BK958" s="75"/>
      <c r="BL958" s="75"/>
      <c r="BM958" s="75"/>
      <c r="BN958" s="75"/>
      <c r="BO958" s="75"/>
      <c r="BP958" s="75"/>
      <c r="BQ958" s="75"/>
      <c r="BR958" s="75"/>
      <c r="BS958" s="75"/>
      <c r="BT958" s="75"/>
      <c r="BU958" s="75"/>
      <c r="BV958" s="75"/>
      <c r="BW958" s="75"/>
      <c r="BX958" s="75"/>
      <c r="BY958" s="75"/>
      <c r="BZ958" s="75"/>
      <c r="CA958" s="75"/>
      <c r="CB958" s="75"/>
    </row>
    <row r="959" spans="1:80" ht="9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  <c r="AE959" s="75"/>
      <c r="AF959" s="75"/>
      <c r="AG959" s="75"/>
      <c r="AH959" s="75"/>
      <c r="AI959" s="75"/>
      <c r="AJ959" s="75"/>
      <c r="AK959" s="75"/>
      <c r="AL959" s="75"/>
      <c r="AM959" s="75"/>
      <c r="AN959" s="75"/>
      <c r="AO959" s="75"/>
      <c r="AP959" s="75"/>
      <c r="AQ959" s="75"/>
      <c r="AR959" s="75"/>
      <c r="AS959" s="75"/>
      <c r="AT959" s="75"/>
      <c r="AU959" s="75"/>
      <c r="AV959" s="75"/>
      <c r="AW959" s="75"/>
      <c r="AX959" s="75"/>
      <c r="AY959" s="75"/>
      <c r="AZ959" s="75"/>
      <c r="BA959" s="75"/>
      <c r="BB959" s="75"/>
      <c r="BC959" s="75"/>
      <c r="BD959" s="75"/>
      <c r="BE959" s="75"/>
      <c r="BF959" s="75"/>
      <c r="BG959" s="75"/>
      <c r="BH959" s="75"/>
      <c r="BI959" s="75"/>
      <c r="BJ959" s="75"/>
      <c r="BK959" s="75"/>
      <c r="BL959" s="75"/>
      <c r="BM959" s="75"/>
      <c r="BN959" s="75"/>
      <c r="BO959" s="75"/>
      <c r="BP959" s="75"/>
      <c r="BQ959" s="75"/>
      <c r="BR959" s="75"/>
      <c r="BS959" s="75"/>
      <c r="BT959" s="75"/>
      <c r="BU959" s="75"/>
      <c r="BV959" s="75"/>
      <c r="BW959" s="75"/>
      <c r="BX959" s="75"/>
      <c r="BY959" s="75"/>
      <c r="BZ959" s="75"/>
      <c r="CA959" s="75"/>
      <c r="CB959" s="75"/>
    </row>
    <row r="960" spans="1:80" ht="9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  <c r="AE960" s="75"/>
      <c r="AF960" s="75"/>
      <c r="AG960" s="75"/>
      <c r="AH960" s="75"/>
      <c r="AI960" s="75"/>
      <c r="AJ960" s="75"/>
      <c r="AK960" s="75"/>
      <c r="AL960" s="75"/>
      <c r="AM960" s="75"/>
      <c r="AN960" s="75"/>
      <c r="AO960" s="75"/>
      <c r="AP960" s="75"/>
      <c r="AQ960" s="75"/>
      <c r="AR960" s="75"/>
      <c r="AS960" s="75"/>
      <c r="AT960" s="75"/>
      <c r="AU960" s="75"/>
      <c r="AV960" s="75"/>
      <c r="AW960" s="75"/>
      <c r="AX960" s="75"/>
      <c r="AY960" s="75"/>
      <c r="AZ960" s="75"/>
      <c r="BA960" s="75"/>
      <c r="BB960" s="75"/>
      <c r="BC960" s="75"/>
      <c r="BD960" s="75"/>
      <c r="BE960" s="75"/>
      <c r="BF960" s="75"/>
      <c r="BG960" s="75"/>
      <c r="BH960" s="75"/>
      <c r="BI960" s="75"/>
      <c r="BJ960" s="75"/>
      <c r="BK960" s="75"/>
      <c r="BL960" s="75"/>
      <c r="BM960" s="75"/>
      <c r="BN960" s="75"/>
      <c r="BO960" s="75"/>
      <c r="BP960" s="75"/>
      <c r="BQ960" s="75"/>
      <c r="BR960" s="75"/>
      <c r="BS960" s="75"/>
      <c r="BT960" s="75"/>
      <c r="BU960" s="75"/>
      <c r="BV960" s="75"/>
      <c r="BW960" s="75"/>
      <c r="BX960" s="75"/>
      <c r="BY960" s="75"/>
      <c r="BZ960" s="75"/>
      <c r="CA960" s="75"/>
      <c r="CB960" s="75"/>
    </row>
    <row r="961" spans="1:80" ht="9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  <c r="AG961" s="75"/>
      <c r="AH961" s="75"/>
      <c r="AI961" s="75"/>
      <c r="AJ961" s="75"/>
      <c r="AK961" s="75"/>
      <c r="AL961" s="75"/>
      <c r="AM961" s="75"/>
      <c r="AN961" s="75"/>
      <c r="AO961" s="75"/>
      <c r="AP961" s="75"/>
      <c r="AQ961" s="75"/>
      <c r="AR961" s="75"/>
      <c r="AS961" s="75"/>
      <c r="AT961" s="75"/>
      <c r="AU961" s="75"/>
      <c r="AV961" s="75"/>
      <c r="AW961" s="75"/>
      <c r="AX961" s="75"/>
      <c r="AY961" s="75"/>
      <c r="AZ961" s="75"/>
      <c r="BA961" s="75"/>
      <c r="BB961" s="75"/>
      <c r="BC961" s="75"/>
      <c r="BD961" s="75"/>
      <c r="BE961" s="75"/>
      <c r="BF961" s="75"/>
      <c r="BG961" s="75"/>
      <c r="BH961" s="75"/>
      <c r="BI961" s="75"/>
      <c r="BJ961" s="75"/>
      <c r="BK961" s="75"/>
      <c r="BL961" s="75"/>
      <c r="BM961" s="75"/>
      <c r="BN961" s="75"/>
      <c r="BO961" s="75"/>
      <c r="BP961" s="75"/>
      <c r="BQ961" s="75"/>
      <c r="BR961" s="75"/>
      <c r="BS961" s="75"/>
      <c r="BT961" s="75"/>
      <c r="BU961" s="75"/>
      <c r="BV961" s="75"/>
      <c r="BW961" s="75"/>
      <c r="BX961" s="75"/>
      <c r="BY961" s="75"/>
      <c r="BZ961" s="75"/>
      <c r="CA961" s="75"/>
      <c r="CB961" s="75"/>
    </row>
    <row r="962" spans="1:80" ht="9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  <c r="AH962" s="75"/>
      <c r="AI962" s="75"/>
      <c r="AJ962" s="75"/>
      <c r="AK962" s="75"/>
      <c r="AL962" s="75"/>
      <c r="AM962" s="75"/>
      <c r="AN962" s="75"/>
      <c r="AO962" s="75"/>
      <c r="AP962" s="75"/>
      <c r="AQ962" s="75"/>
      <c r="AR962" s="75"/>
      <c r="AS962" s="75"/>
      <c r="AT962" s="75"/>
      <c r="AU962" s="75"/>
      <c r="AV962" s="75"/>
      <c r="AW962" s="75"/>
      <c r="AX962" s="75"/>
      <c r="AY962" s="75"/>
      <c r="AZ962" s="75"/>
      <c r="BA962" s="75"/>
      <c r="BB962" s="75"/>
      <c r="BC962" s="75"/>
      <c r="BD962" s="75"/>
      <c r="BE962" s="75"/>
      <c r="BF962" s="75"/>
      <c r="BG962" s="75"/>
      <c r="BH962" s="75"/>
      <c r="BI962" s="75"/>
      <c r="BJ962" s="75"/>
      <c r="BK962" s="75"/>
      <c r="BL962" s="75"/>
      <c r="BM962" s="75"/>
      <c r="BN962" s="75"/>
      <c r="BO962" s="75"/>
      <c r="BP962" s="75"/>
      <c r="BQ962" s="75"/>
      <c r="BR962" s="75"/>
      <c r="BS962" s="75"/>
      <c r="BT962" s="75"/>
      <c r="BU962" s="75"/>
      <c r="BV962" s="75"/>
      <c r="BW962" s="75"/>
      <c r="BX962" s="75"/>
      <c r="BY962" s="75"/>
      <c r="BZ962" s="75"/>
      <c r="CA962" s="75"/>
      <c r="CB962" s="75"/>
    </row>
    <row r="963" spans="1:80" ht="9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  <c r="AE963" s="75"/>
      <c r="AF963" s="75"/>
      <c r="AG963" s="75"/>
      <c r="AH963" s="75"/>
      <c r="AI963" s="75"/>
      <c r="AJ963" s="75"/>
      <c r="AK963" s="75"/>
      <c r="AL963" s="75"/>
      <c r="AM963" s="75"/>
      <c r="AN963" s="75"/>
      <c r="AO963" s="75"/>
      <c r="AP963" s="75"/>
      <c r="AQ963" s="75"/>
      <c r="AR963" s="75"/>
      <c r="AS963" s="75"/>
      <c r="AT963" s="75"/>
      <c r="AU963" s="75"/>
      <c r="AV963" s="75"/>
      <c r="AW963" s="75"/>
      <c r="AX963" s="75"/>
      <c r="AY963" s="75"/>
      <c r="AZ963" s="75"/>
      <c r="BA963" s="75"/>
      <c r="BB963" s="75"/>
      <c r="BC963" s="75"/>
      <c r="BD963" s="75"/>
      <c r="BE963" s="75"/>
      <c r="BF963" s="75"/>
      <c r="BG963" s="75"/>
      <c r="BH963" s="75"/>
      <c r="BI963" s="75"/>
      <c r="BJ963" s="75"/>
      <c r="BK963" s="75"/>
      <c r="BL963" s="75"/>
      <c r="BM963" s="75"/>
      <c r="BN963" s="75"/>
      <c r="BO963" s="75"/>
      <c r="BP963" s="75"/>
      <c r="BQ963" s="75"/>
      <c r="BR963" s="75"/>
      <c r="BS963" s="75"/>
      <c r="BT963" s="75"/>
      <c r="BU963" s="75"/>
      <c r="BV963" s="75"/>
      <c r="BW963" s="75"/>
      <c r="BX963" s="75"/>
      <c r="BY963" s="75"/>
      <c r="BZ963" s="75"/>
      <c r="CA963" s="75"/>
      <c r="CB963" s="75"/>
    </row>
    <row r="964" spans="1:80" ht="9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  <c r="AE964" s="75"/>
      <c r="AF964" s="75"/>
      <c r="AG964" s="75"/>
      <c r="AH964" s="75"/>
      <c r="AI964" s="75"/>
      <c r="AJ964" s="75"/>
      <c r="AK964" s="75"/>
      <c r="AL964" s="75"/>
      <c r="AM964" s="75"/>
      <c r="AN964" s="75"/>
      <c r="AO964" s="75"/>
      <c r="AP964" s="75"/>
      <c r="AQ964" s="75"/>
      <c r="AR964" s="75"/>
      <c r="AS964" s="75"/>
      <c r="AT964" s="75"/>
      <c r="AU964" s="75"/>
      <c r="AV964" s="75"/>
      <c r="AW964" s="75"/>
      <c r="AX964" s="75"/>
      <c r="AY964" s="75"/>
      <c r="AZ964" s="75"/>
      <c r="BA964" s="75"/>
      <c r="BB964" s="75"/>
      <c r="BC964" s="75"/>
      <c r="BD964" s="75"/>
      <c r="BE964" s="75"/>
      <c r="BF964" s="75"/>
      <c r="BG964" s="75"/>
      <c r="BH964" s="75"/>
      <c r="BI964" s="75"/>
      <c r="BJ964" s="75"/>
      <c r="BK964" s="75"/>
      <c r="BL964" s="75"/>
      <c r="BM964" s="75"/>
      <c r="BN964" s="75"/>
      <c r="BO964" s="75"/>
      <c r="BP964" s="75"/>
      <c r="BQ964" s="75"/>
      <c r="BR964" s="75"/>
      <c r="BS964" s="75"/>
      <c r="BT964" s="75"/>
      <c r="BU964" s="75"/>
      <c r="BV964" s="75"/>
      <c r="BW964" s="75"/>
      <c r="BX964" s="75"/>
      <c r="BY964" s="75"/>
      <c r="BZ964" s="75"/>
      <c r="CA964" s="75"/>
      <c r="CB964" s="75"/>
    </row>
    <row r="965" spans="1:80" ht="9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  <c r="AE965" s="75"/>
      <c r="AF965" s="75"/>
      <c r="AG965" s="75"/>
      <c r="AH965" s="75"/>
      <c r="AI965" s="75"/>
      <c r="AJ965" s="75"/>
      <c r="AK965" s="75"/>
      <c r="AL965" s="75"/>
      <c r="AM965" s="75"/>
      <c r="AN965" s="75"/>
      <c r="AO965" s="75"/>
      <c r="AP965" s="75"/>
      <c r="AQ965" s="75"/>
      <c r="AR965" s="75"/>
      <c r="AS965" s="75"/>
      <c r="AT965" s="75"/>
      <c r="AU965" s="75"/>
      <c r="AV965" s="75"/>
      <c r="AW965" s="75"/>
      <c r="AX965" s="75"/>
      <c r="AY965" s="75"/>
      <c r="AZ965" s="75"/>
      <c r="BA965" s="75"/>
      <c r="BB965" s="75"/>
      <c r="BC965" s="75"/>
      <c r="BD965" s="75"/>
      <c r="BE965" s="75"/>
      <c r="BF965" s="75"/>
      <c r="BG965" s="75"/>
      <c r="BH965" s="75"/>
      <c r="BI965" s="75"/>
      <c r="BJ965" s="75"/>
      <c r="BK965" s="75"/>
      <c r="BL965" s="75"/>
      <c r="BM965" s="75"/>
      <c r="BN965" s="75"/>
      <c r="BO965" s="75"/>
      <c r="BP965" s="75"/>
      <c r="BQ965" s="75"/>
      <c r="BR965" s="75"/>
      <c r="BS965" s="75"/>
      <c r="BT965" s="75"/>
      <c r="BU965" s="75"/>
      <c r="BV965" s="75"/>
      <c r="BW965" s="75"/>
      <c r="BX965" s="75"/>
      <c r="BY965" s="75"/>
      <c r="BZ965" s="75"/>
      <c r="CA965" s="75"/>
      <c r="CB965" s="75"/>
    </row>
    <row r="966" spans="1:80" ht="9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  <c r="AE966" s="75"/>
      <c r="AF966" s="75"/>
      <c r="AG966" s="75"/>
      <c r="AH966" s="75"/>
      <c r="AI966" s="75"/>
      <c r="AJ966" s="75"/>
      <c r="AK966" s="75"/>
      <c r="AL966" s="75"/>
      <c r="AM966" s="75"/>
      <c r="AN966" s="75"/>
      <c r="AO966" s="75"/>
      <c r="AP966" s="75"/>
      <c r="AQ966" s="75"/>
      <c r="AR966" s="75"/>
      <c r="AS966" s="75"/>
      <c r="AT966" s="75"/>
      <c r="AU966" s="75"/>
      <c r="AV966" s="75"/>
      <c r="AW966" s="75"/>
      <c r="AX966" s="75"/>
      <c r="AY966" s="75"/>
      <c r="AZ966" s="75"/>
      <c r="BA966" s="75"/>
      <c r="BB966" s="75"/>
      <c r="BC966" s="75"/>
      <c r="BD966" s="75"/>
      <c r="BE966" s="75"/>
      <c r="BF966" s="75"/>
      <c r="BG966" s="75"/>
      <c r="BH966" s="75"/>
      <c r="BI966" s="75"/>
      <c r="BJ966" s="75"/>
      <c r="BK966" s="75"/>
      <c r="BL966" s="75"/>
      <c r="BM966" s="75"/>
      <c r="BN966" s="75"/>
      <c r="BO966" s="75"/>
      <c r="BP966" s="75"/>
      <c r="BQ966" s="75"/>
      <c r="BR966" s="75"/>
      <c r="BS966" s="75"/>
      <c r="BT966" s="75"/>
      <c r="BU966" s="75"/>
      <c r="BV966" s="75"/>
      <c r="BW966" s="75"/>
      <c r="BX966" s="75"/>
      <c r="BY966" s="75"/>
      <c r="BZ966" s="75"/>
      <c r="CA966" s="75"/>
      <c r="CB966" s="75"/>
    </row>
    <row r="967" spans="1:80" ht="9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  <c r="AE967" s="75"/>
      <c r="AF967" s="75"/>
      <c r="AG967" s="75"/>
      <c r="AH967" s="75"/>
      <c r="AI967" s="75"/>
      <c r="AJ967" s="75"/>
      <c r="AK967" s="75"/>
      <c r="AL967" s="75"/>
      <c r="AM967" s="75"/>
      <c r="AN967" s="75"/>
      <c r="AO967" s="75"/>
      <c r="AP967" s="75"/>
      <c r="AQ967" s="75"/>
      <c r="AR967" s="75"/>
      <c r="AS967" s="75"/>
      <c r="AT967" s="75"/>
      <c r="AU967" s="75"/>
      <c r="AV967" s="75"/>
      <c r="AW967" s="75"/>
      <c r="AX967" s="75"/>
      <c r="AY967" s="75"/>
      <c r="AZ967" s="75"/>
      <c r="BA967" s="75"/>
      <c r="BB967" s="75"/>
      <c r="BC967" s="75"/>
      <c r="BD967" s="75"/>
      <c r="BE967" s="75"/>
      <c r="BF967" s="75"/>
      <c r="BG967" s="75"/>
      <c r="BH967" s="75"/>
      <c r="BI967" s="75"/>
      <c r="BJ967" s="75"/>
      <c r="BK967" s="75"/>
      <c r="BL967" s="75"/>
      <c r="BM967" s="75"/>
      <c r="BN967" s="75"/>
      <c r="BO967" s="75"/>
      <c r="BP967" s="75"/>
      <c r="BQ967" s="75"/>
      <c r="BR967" s="75"/>
      <c r="BS967" s="75"/>
      <c r="BT967" s="75"/>
      <c r="BU967" s="75"/>
      <c r="BV967" s="75"/>
      <c r="BW967" s="75"/>
      <c r="BX967" s="75"/>
      <c r="BY967" s="75"/>
      <c r="BZ967" s="75"/>
      <c r="CA967" s="75"/>
      <c r="CB967" s="75"/>
    </row>
    <row r="968" spans="1:80" ht="9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  <c r="AE968" s="75"/>
      <c r="AF968" s="75"/>
      <c r="AG968" s="75"/>
      <c r="AH968" s="75"/>
      <c r="AI968" s="75"/>
      <c r="AJ968" s="75"/>
      <c r="AK968" s="75"/>
      <c r="AL968" s="75"/>
      <c r="AM968" s="75"/>
      <c r="AN968" s="75"/>
      <c r="AO968" s="75"/>
      <c r="AP968" s="75"/>
      <c r="AQ968" s="75"/>
      <c r="AR968" s="75"/>
      <c r="AS968" s="75"/>
      <c r="AT968" s="75"/>
      <c r="AU968" s="75"/>
      <c r="AV968" s="75"/>
      <c r="AW968" s="75"/>
      <c r="AX968" s="75"/>
      <c r="AY968" s="75"/>
      <c r="AZ968" s="75"/>
      <c r="BA968" s="75"/>
      <c r="BB968" s="75"/>
      <c r="BC968" s="75"/>
      <c r="BD968" s="75"/>
      <c r="BE968" s="75"/>
      <c r="BF968" s="75"/>
      <c r="BG968" s="75"/>
      <c r="BH968" s="75"/>
      <c r="BI968" s="75"/>
      <c r="BJ968" s="75"/>
      <c r="BK968" s="75"/>
      <c r="BL968" s="75"/>
      <c r="BM968" s="75"/>
      <c r="BN968" s="75"/>
      <c r="BO968" s="75"/>
      <c r="BP968" s="75"/>
      <c r="BQ968" s="75"/>
      <c r="BR968" s="75"/>
      <c r="BS968" s="75"/>
      <c r="BT968" s="75"/>
      <c r="BU968" s="75"/>
      <c r="BV968" s="75"/>
      <c r="BW968" s="75"/>
      <c r="BX968" s="75"/>
      <c r="BY968" s="75"/>
      <c r="BZ968" s="75"/>
      <c r="CA968" s="75"/>
      <c r="CB968" s="75"/>
    </row>
    <row r="969" spans="1:80" ht="9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  <c r="AE969" s="75"/>
      <c r="AF969" s="75"/>
      <c r="AG969" s="75"/>
      <c r="AH969" s="75"/>
      <c r="AI969" s="75"/>
      <c r="AJ969" s="75"/>
      <c r="AK969" s="75"/>
      <c r="AL969" s="75"/>
      <c r="AM969" s="75"/>
      <c r="AN969" s="75"/>
      <c r="AO969" s="75"/>
      <c r="AP969" s="75"/>
      <c r="AQ969" s="75"/>
      <c r="AR969" s="75"/>
      <c r="AS969" s="75"/>
      <c r="AT969" s="75"/>
      <c r="AU969" s="75"/>
      <c r="AV969" s="75"/>
      <c r="AW969" s="75"/>
      <c r="AX969" s="75"/>
      <c r="AY969" s="75"/>
      <c r="AZ969" s="75"/>
      <c r="BA969" s="75"/>
      <c r="BB969" s="75"/>
      <c r="BC969" s="75"/>
      <c r="BD969" s="75"/>
      <c r="BE969" s="75"/>
      <c r="BF969" s="75"/>
      <c r="BG969" s="75"/>
      <c r="BH969" s="75"/>
      <c r="BI969" s="75"/>
      <c r="BJ969" s="75"/>
      <c r="BK969" s="75"/>
      <c r="BL969" s="75"/>
      <c r="BM969" s="75"/>
      <c r="BN969" s="75"/>
      <c r="BO969" s="75"/>
      <c r="BP969" s="75"/>
      <c r="BQ969" s="75"/>
      <c r="BR969" s="75"/>
      <c r="BS969" s="75"/>
      <c r="BT969" s="75"/>
      <c r="BU969" s="75"/>
      <c r="BV969" s="75"/>
      <c r="BW969" s="75"/>
      <c r="BX969" s="75"/>
      <c r="BY969" s="75"/>
      <c r="BZ969" s="75"/>
      <c r="CA969" s="75"/>
      <c r="CB969" s="75"/>
    </row>
    <row r="970" spans="1:80" ht="9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  <c r="AE970" s="75"/>
      <c r="AF970" s="75"/>
      <c r="AG970" s="75"/>
      <c r="AH970" s="75"/>
      <c r="AI970" s="75"/>
      <c r="AJ970" s="75"/>
      <c r="AK970" s="75"/>
      <c r="AL970" s="75"/>
      <c r="AM970" s="75"/>
      <c r="AN970" s="75"/>
      <c r="AO970" s="75"/>
      <c r="AP970" s="75"/>
      <c r="AQ970" s="75"/>
      <c r="AR970" s="75"/>
      <c r="AS970" s="75"/>
      <c r="AT970" s="75"/>
      <c r="AU970" s="75"/>
      <c r="AV970" s="75"/>
      <c r="AW970" s="75"/>
      <c r="AX970" s="75"/>
      <c r="AY970" s="75"/>
      <c r="AZ970" s="75"/>
      <c r="BA970" s="75"/>
      <c r="BB970" s="75"/>
      <c r="BC970" s="75"/>
      <c r="BD970" s="75"/>
      <c r="BE970" s="75"/>
      <c r="BF970" s="75"/>
      <c r="BG970" s="75"/>
      <c r="BH970" s="75"/>
      <c r="BI970" s="75"/>
      <c r="BJ970" s="75"/>
      <c r="BK970" s="75"/>
      <c r="BL970" s="75"/>
      <c r="BM970" s="75"/>
      <c r="BN970" s="75"/>
      <c r="BO970" s="75"/>
      <c r="BP970" s="75"/>
      <c r="BQ970" s="75"/>
      <c r="BR970" s="75"/>
      <c r="BS970" s="75"/>
      <c r="BT970" s="75"/>
      <c r="BU970" s="75"/>
      <c r="BV970" s="75"/>
      <c r="BW970" s="75"/>
      <c r="BX970" s="75"/>
      <c r="BY970" s="75"/>
      <c r="BZ970" s="75"/>
      <c r="CA970" s="75"/>
      <c r="CB970" s="75"/>
    </row>
    <row r="971" spans="1:80" ht="9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  <c r="AE971" s="75"/>
      <c r="AF971" s="75"/>
      <c r="AG971" s="75"/>
      <c r="AH971" s="75"/>
      <c r="AI971" s="75"/>
      <c r="AJ971" s="75"/>
      <c r="AK971" s="75"/>
      <c r="AL971" s="75"/>
      <c r="AM971" s="75"/>
      <c r="AN971" s="75"/>
      <c r="AO971" s="75"/>
      <c r="AP971" s="75"/>
      <c r="AQ971" s="75"/>
      <c r="AR971" s="75"/>
      <c r="AS971" s="75"/>
      <c r="AT971" s="75"/>
      <c r="AU971" s="75"/>
      <c r="AV971" s="75"/>
      <c r="AW971" s="75"/>
      <c r="AX971" s="75"/>
      <c r="AY971" s="75"/>
      <c r="AZ971" s="75"/>
      <c r="BA971" s="75"/>
      <c r="BB971" s="75"/>
      <c r="BC971" s="75"/>
      <c r="BD971" s="75"/>
      <c r="BE971" s="75"/>
      <c r="BF971" s="75"/>
      <c r="BG971" s="75"/>
      <c r="BH971" s="75"/>
      <c r="BI971" s="75"/>
      <c r="BJ971" s="75"/>
      <c r="BK971" s="75"/>
      <c r="BL971" s="75"/>
      <c r="BM971" s="75"/>
      <c r="BN971" s="75"/>
      <c r="BO971" s="75"/>
      <c r="BP971" s="75"/>
      <c r="BQ971" s="75"/>
      <c r="BR971" s="75"/>
      <c r="BS971" s="75"/>
      <c r="BT971" s="75"/>
      <c r="BU971" s="75"/>
      <c r="BV971" s="75"/>
      <c r="BW971" s="75"/>
      <c r="BX971" s="75"/>
      <c r="BY971" s="75"/>
      <c r="BZ971" s="75"/>
      <c r="CA971" s="75"/>
      <c r="CB971" s="75"/>
    </row>
    <row r="972" spans="1:80" ht="9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  <c r="AE972" s="75"/>
      <c r="AF972" s="75"/>
      <c r="AG972" s="75"/>
      <c r="AH972" s="75"/>
      <c r="AI972" s="75"/>
      <c r="AJ972" s="75"/>
      <c r="AK972" s="75"/>
      <c r="AL972" s="75"/>
      <c r="AM972" s="75"/>
      <c r="AN972" s="75"/>
      <c r="AO972" s="75"/>
      <c r="AP972" s="75"/>
      <c r="AQ972" s="75"/>
      <c r="AR972" s="75"/>
      <c r="AS972" s="75"/>
      <c r="AT972" s="75"/>
      <c r="AU972" s="75"/>
      <c r="AV972" s="75"/>
      <c r="AW972" s="75"/>
      <c r="AX972" s="75"/>
      <c r="AY972" s="75"/>
      <c r="AZ972" s="75"/>
      <c r="BA972" s="75"/>
      <c r="BB972" s="75"/>
      <c r="BC972" s="75"/>
      <c r="BD972" s="75"/>
      <c r="BE972" s="75"/>
      <c r="BF972" s="75"/>
      <c r="BG972" s="75"/>
      <c r="BH972" s="75"/>
      <c r="BI972" s="75"/>
      <c r="BJ972" s="75"/>
      <c r="BK972" s="75"/>
      <c r="BL972" s="75"/>
      <c r="BM972" s="75"/>
      <c r="BN972" s="75"/>
      <c r="BO972" s="75"/>
      <c r="BP972" s="75"/>
      <c r="BQ972" s="75"/>
      <c r="BR972" s="75"/>
      <c r="BS972" s="75"/>
      <c r="BT972" s="75"/>
      <c r="BU972" s="75"/>
      <c r="BV972" s="75"/>
      <c r="BW972" s="75"/>
      <c r="BX972" s="75"/>
      <c r="BY972" s="75"/>
      <c r="BZ972" s="75"/>
      <c r="CA972" s="75"/>
      <c r="CB972" s="75"/>
    </row>
    <row r="973" spans="1:80" ht="9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  <c r="AD973" s="75"/>
      <c r="AE973" s="75"/>
      <c r="AF973" s="75"/>
      <c r="AG973" s="75"/>
      <c r="AH973" s="75"/>
      <c r="AI973" s="75"/>
      <c r="AJ973" s="75"/>
      <c r="AK973" s="75"/>
      <c r="AL973" s="75"/>
      <c r="AM973" s="75"/>
      <c r="AN973" s="75"/>
      <c r="AO973" s="75"/>
      <c r="AP973" s="75"/>
      <c r="AQ973" s="75"/>
      <c r="AR973" s="75"/>
      <c r="AS973" s="75"/>
      <c r="AT973" s="75"/>
      <c r="AU973" s="75"/>
      <c r="AV973" s="75"/>
      <c r="AW973" s="75"/>
      <c r="AX973" s="75"/>
      <c r="AY973" s="75"/>
      <c r="AZ973" s="75"/>
      <c r="BA973" s="75"/>
      <c r="BB973" s="75"/>
      <c r="BC973" s="75"/>
      <c r="BD973" s="75"/>
      <c r="BE973" s="75"/>
      <c r="BF973" s="75"/>
      <c r="BG973" s="75"/>
      <c r="BH973" s="75"/>
      <c r="BI973" s="75"/>
      <c r="BJ973" s="75"/>
      <c r="BK973" s="75"/>
      <c r="BL973" s="75"/>
      <c r="BM973" s="75"/>
      <c r="BN973" s="75"/>
      <c r="BO973" s="75"/>
      <c r="BP973" s="75"/>
      <c r="BQ973" s="75"/>
      <c r="BR973" s="75"/>
      <c r="BS973" s="75"/>
      <c r="BT973" s="75"/>
      <c r="BU973" s="75"/>
      <c r="BV973" s="75"/>
      <c r="BW973" s="75"/>
      <c r="BX973" s="75"/>
      <c r="BY973" s="75"/>
      <c r="BZ973" s="75"/>
      <c r="CA973" s="75"/>
      <c r="CB973" s="75"/>
    </row>
    <row r="974" spans="1:80" ht="9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  <c r="AD974" s="75"/>
      <c r="AE974" s="75"/>
      <c r="AF974" s="75"/>
      <c r="AG974" s="75"/>
      <c r="AH974" s="75"/>
      <c r="AI974" s="75"/>
      <c r="AJ974" s="75"/>
      <c r="AK974" s="75"/>
      <c r="AL974" s="75"/>
      <c r="AM974" s="75"/>
      <c r="AN974" s="75"/>
      <c r="AO974" s="75"/>
      <c r="AP974" s="75"/>
      <c r="AQ974" s="75"/>
      <c r="AR974" s="75"/>
      <c r="AS974" s="75"/>
      <c r="AT974" s="75"/>
      <c r="AU974" s="75"/>
      <c r="AV974" s="75"/>
      <c r="AW974" s="75"/>
      <c r="AX974" s="75"/>
      <c r="AY974" s="75"/>
      <c r="AZ974" s="75"/>
      <c r="BA974" s="75"/>
      <c r="BB974" s="75"/>
      <c r="BC974" s="75"/>
      <c r="BD974" s="75"/>
      <c r="BE974" s="75"/>
      <c r="BF974" s="75"/>
      <c r="BG974" s="75"/>
      <c r="BH974" s="75"/>
      <c r="BI974" s="75"/>
      <c r="BJ974" s="75"/>
      <c r="BK974" s="75"/>
      <c r="BL974" s="75"/>
      <c r="BM974" s="75"/>
      <c r="BN974" s="75"/>
      <c r="BO974" s="75"/>
      <c r="BP974" s="75"/>
      <c r="BQ974" s="75"/>
      <c r="BR974" s="75"/>
      <c r="BS974" s="75"/>
      <c r="BT974" s="75"/>
      <c r="BU974" s="75"/>
      <c r="BV974" s="75"/>
      <c r="BW974" s="75"/>
      <c r="BX974" s="75"/>
      <c r="BY974" s="75"/>
      <c r="BZ974" s="75"/>
      <c r="CA974" s="75"/>
      <c r="CB974" s="75"/>
    </row>
    <row r="975" spans="1:80" ht="9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  <c r="AD975" s="75"/>
      <c r="AE975" s="75"/>
      <c r="AF975" s="75"/>
      <c r="AG975" s="75"/>
      <c r="AH975" s="75"/>
      <c r="AI975" s="75"/>
      <c r="AJ975" s="75"/>
      <c r="AK975" s="75"/>
      <c r="AL975" s="75"/>
      <c r="AM975" s="75"/>
      <c r="AN975" s="75"/>
      <c r="AO975" s="75"/>
      <c r="AP975" s="75"/>
      <c r="AQ975" s="75"/>
      <c r="AR975" s="75"/>
      <c r="AS975" s="75"/>
      <c r="AT975" s="75"/>
      <c r="AU975" s="75"/>
      <c r="AV975" s="75"/>
      <c r="AW975" s="75"/>
      <c r="AX975" s="75"/>
      <c r="AY975" s="75"/>
      <c r="AZ975" s="75"/>
      <c r="BA975" s="75"/>
      <c r="BB975" s="75"/>
      <c r="BC975" s="75"/>
      <c r="BD975" s="75"/>
      <c r="BE975" s="75"/>
      <c r="BF975" s="75"/>
      <c r="BG975" s="75"/>
      <c r="BH975" s="75"/>
      <c r="BI975" s="75"/>
      <c r="BJ975" s="75"/>
      <c r="BK975" s="75"/>
      <c r="BL975" s="75"/>
      <c r="BM975" s="75"/>
      <c r="BN975" s="75"/>
      <c r="BO975" s="75"/>
      <c r="BP975" s="75"/>
      <c r="BQ975" s="75"/>
      <c r="BR975" s="75"/>
      <c r="BS975" s="75"/>
      <c r="BT975" s="75"/>
      <c r="BU975" s="75"/>
      <c r="BV975" s="75"/>
      <c r="BW975" s="75"/>
      <c r="BX975" s="75"/>
      <c r="BY975" s="75"/>
      <c r="BZ975" s="75"/>
      <c r="CA975" s="75"/>
      <c r="CB975" s="75"/>
    </row>
    <row r="976" spans="1:80" ht="9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  <c r="AD976" s="75"/>
      <c r="AE976" s="75"/>
      <c r="AF976" s="75"/>
      <c r="AG976" s="75"/>
      <c r="AH976" s="75"/>
      <c r="AI976" s="75"/>
      <c r="AJ976" s="75"/>
      <c r="AK976" s="75"/>
      <c r="AL976" s="75"/>
      <c r="AM976" s="75"/>
      <c r="AN976" s="75"/>
      <c r="AO976" s="75"/>
      <c r="AP976" s="75"/>
      <c r="AQ976" s="75"/>
      <c r="AR976" s="75"/>
      <c r="AS976" s="75"/>
      <c r="AT976" s="75"/>
      <c r="AU976" s="75"/>
      <c r="AV976" s="75"/>
      <c r="AW976" s="75"/>
      <c r="AX976" s="75"/>
      <c r="AY976" s="75"/>
      <c r="AZ976" s="75"/>
      <c r="BA976" s="75"/>
      <c r="BB976" s="75"/>
      <c r="BC976" s="75"/>
      <c r="BD976" s="75"/>
      <c r="BE976" s="75"/>
      <c r="BF976" s="75"/>
      <c r="BG976" s="75"/>
      <c r="BH976" s="75"/>
      <c r="BI976" s="75"/>
      <c r="BJ976" s="75"/>
      <c r="BK976" s="75"/>
      <c r="BL976" s="75"/>
      <c r="BM976" s="75"/>
      <c r="BN976" s="75"/>
      <c r="BO976" s="75"/>
      <c r="BP976" s="75"/>
      <c r="BQ976" s="75"/>
      <c r="BR976" s="75"/>
      <c r="BS976" s="75"/>
      <c r="BT976" s="75"/>
      <c r="BU976" s="75"/>
      <c r="BV976" s="75"/>
      <c r="BW976" s="75"/>
      <c r="BX976" s="75"/>
      <c r="BY976" s="75"/>
      <c r="BZ976" s="75"/>
      <c r="CA976" s="75"/>
      <c r="CB976" s="75"/>
    </row>
    <row r="977" spans="1:80" ht="9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  <c r="AE977" s="75"/>
      <c r="AF977" s="75"/>
      <c r="AG977" s="75"/>
      <c r="AH977" s="75"/>
      <c r="AI977" s="75"/>
      <c r="AJ977" s="75"/>
      <c r="AK977" s="75"/>
      <c r="AL977" s="75"/>
      <c r="AM977" s="75"/>
      <c r="AN977" s="75"/>
      <c r="AO977" s="75"/>
      <c r="AP977" s="75"/>
      <c r="AQ977" s="75"/>
      <c r="AR977" s="75"/>
      <c r="AS977" s="75"/>
      <c r="AT977" s="75"/>
      <c r="AU977" s="75"/>
      <c r="AV977" s="75"/>
      <c r="AW977" s="75"/>
      <c r="AX977" s="75"/>
      <c r="AY977" s="75"/>
      <c r="AZ977" s="75"/>
      <c r="BA977" s="75"/>
      <c r="BB977" s="75"/>
      <c r="BC977" s="75"/>
      <c r="BD977" s="75"/>
      <c r="BE977" s="75"/>
      <c r="BF977" s="75"/>
      <c r="BG977" s="75"/>
      <c r="BH977" s="75"/>
      <c r="BI977" s="75"/>
      <c r="BJ977" s="75"/>
      <c r="BK977" s="75"/>
      <c r="BL977" s="75"/>
      <c r="BM977" s="75"/>
      <c r="BN977" s="75"/>
      <c r="BO977" s="75"/>
      <c r="BP977" s="75"/>
      <c r="BQ977" s="75"/>
      <c r="BR977" s="75"/>
      <c r="BS977" s="75"/>
      <c r="BT977" s="75"/>
      <c r="BU977" s="75"/>
      <c r="BV977" s="75"/>
      <c r="BW977" s="75"/>
      <c r="BX977" s="75"/>
      <c r="BY977" s="75"/>
      <c r="BZ977" s="75"/>
      <c r="CA977" s="75"/>
      <c r="CB977" s="75"/>
    </row>
    <row r="978" spans="1:80" ht="9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  <c r="AE978" s="75"/>
      <c r="AF978" s="75"/>
      <c r="AG978" s="75"/>
      <c r="AH978" s="75"/>
      <c r="AI978" s="75"/>
      <c r="AJ978" s="75"/>
      <c r="AK978" s="75"/>
      <c r="AL978" s="75"/>
      <c r="AM978" s="75"/>
      <c r="AN978" s="75"/>
      <c r="AO978" s="75"/>
      <c r="AP978" s="75"/>
      <c r="AQ978" s="75"/>
      <c r="AR978" s="75"/>
      <c r="AS978" s="75"/>
      <c r="AT978" s="75"/>
      <c r="AU978" s="75"/>
      <c r="AV978" s="75"/>
      <c r="AW978" s="75"/>
      <c r="AX978" s="75"/>
      <c r="AY978" s="75"/>
      <c r="AZ978" s="75"/>
      <c r="BA978" s="75"/>
      <c r="BB978" s="75"/>
      <c r="BC978" s="75"/>
      <c r="BD978" s="75"/>
      <c r="BE978" s="75"/>
      <c r="BF978" s="75"/>
      <c r="BG978" s="75"/>
      <c r="BH978" s="75"/>
      <c r="BI978" s="75"/>
      <c r="BJ978" s="75"/>
      <c r="BK978" s="75"/>
      <c r="BL978" s="75"/>
      <c r="BM978" s="75"/>
      <c r="BN978" s="75"/>
      <c r="BO978" s="75"/>
      <c r="BP978" s="75"/>
      <c r="BQ978" s="75"/>
      <c r="BR978" s="75"/>
      <c r="BS978" s="75"/>
      <c r="BT978" s="75"/>
      <c r="BU978" s="75"/>
      <c r="BV978" s="75"/>
      <c r="BW978" s="75"/>
      <c r="BX978" s="75"/>
      <c r="BY978" s="75"/>
      <c r="BZ978" s="75"/>
      <c r="CA978" s="75"/>
      <c r="CB978" s="75"/>
    </row>
    <row r="979" spans="1:80" ht="9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  <c r="AE979" s="75"/>
      <c r="AF979" s="75"/>
      <c r="AG979" s="75"/>
      <c r="AH979" s="75"/>
      <c r="AI979" s="75"/>
      <c r="AJ979" s="75"/>
      <c r="AK979" s="75"/>
      <c r="AL979" s="75"/>
      <c r="AM979" s="75"/>
      <c r="AN979" s="75"/>
      <c r="AO979" s="75"/>
      <c r="AP979" s="75"/>
      <c r="AQ979" s="75"/>
      <c r="AR979" s="75"/>
      <c r="AS979" s="75"/>
      <c r="AT979" s="75"/>
      <c r="AU979" s="75"/>
      <c r="AV979" s="75"/>
      <c r="AW979" s="75"/>
      <c r="AX979" s="75"/>
      <c r="AY979" s="75"/>
      <c r="AZ979" s="75"/>
      <c r="BA979" s="75"/>
      <c r="BB979" s="75"/>
      <c r="BC979" s="75"/>
      <c r="BD979" s="75"/>
      <c r="BE979" s="75"/>
      <c r="BF979" s="75"/>
      <c r="BG979" s="75"/>
      <c r="BH979" s="75"/>
      <c r="BI979" s="75"/>
      <c r="BJ979" s="75"/>
      <c r="BK979" s="75"/>
      <c r="BL979" s="75"/>
      <c r="BM979" s="75"/>
      <c r="BN979" s="75"/>
      <c r="BO979" s="75"/>
      <c r="BP979" s="75"/>
      <c r="BQ979" s="75"/>
      <c r="BR979" s="75"/>
      <c r="BS979" s="75"/>
      <c r="BT979" s="75"/>
      <c r="BU979" s="75"/>
      <c r="BV979" s="75"/>
      <c r="BW979" s="75"/>
      <c r="BX979" s="75"/>
      <c r="BY979" s="75"/>
      <c r="BZ979" s="75"/>
      <c r="CA979" s="75"/>
      <c r="CB979" s="75"/>
    </row>
    <row r="980" spans="1:80" ht="9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  <c r="AE980" s="75"/>
      <c r="AF980" s="75"/>
      <c r="AG980" s="75"/>
      <c r="AH980" s="75"/>
      <c r="AI980" s="75"/>
      <c r="AJ980" s="75"/>
      <c r="AK980" s="75"/>
      <c r="AL980" s="75"/>
      <c r="AM980" s="75"/>
      <c r="AN980" s="75"/>
      <c r="AO980" s="75"/>
      <c r="AP980" s="75"/>
      <c r="AQ980" s="75"/>
      <c r="AR980" s="75"/>
      <c r="AS980" s="75"/>
      <c r="AT980" s="75"/>
      <c r="AU980" s="75"/>
      <c r="AV980" s="75"/>
      <c r="AW980" s="75"/>
      <c r="AX980" s="75"/>
      <c r="AY980" s="75"/>
      <c r="AZ980" s="75"/>
      <c r="BA980" s="75"/>
      <c r="BB980" s="75"/>
      <c r="BC980" s="75"/>
      <c r="BD980" s="75"/>
      <c r="BE980" s="75"/>
      <c r="BF980" s="75"/>
      <c r="BG980" s="75"/>
      <c r="BH980" s="75"/>
      <c r="BI980" s="75"/>
      <c r="BJ980" s="75"/>
      <c r="BK980" s="75"/>
      <c r="BL980" s="75"/>
      <c r="BM980" s="75"/>
      <c r="BN980" s="75"/>
      <c r="BO980" s="75"/>
      <c r="BP980" s="75"/>
      <c r="BQ980" s="75"/>
      <c r="BR980" s="75"/>
      <c r="BS980" s="75"/>
      <c r="BT980" s="75"/>
      <c r="BU980" s="75"/>
      <c r="BV980" s="75"/>
      <c r="BW980" s="75"/>
      <c r="BX980" s="75"/>
      <c r="BY980" s="75"/>
      <c r="BZ980" s="75"/>
      <c r="CA980" s="75"/>
      <c r="CB980" s="75"/>
    </row>
    <row r="981" spans="1:80" ht="9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  <c r="AE981" s="75"/>
      <c r="AF981" s="75"/>
      <c r="AG981" s="75"/>
      <c r="AH981" s="75"/>
      <c r="AI981" s="75"/>
      <c r="AJ981" s="75"/>
      <c r="AK981" s="75"/>
      <c r="AL981" s="75"/>
      <c r="AM981" s="75"/>
      <c r="AN981" s="75"/>
      <c r="AO981" s="75"/>
      <c r="AP981" s="75"/>
      <c r="AQ981" s="75"/>
      <c r="AR981" s="75"/>
      <c r="AS981" s="75"/>
      <c r="AT981" s="75"/>
      <c r="AU981" s="75"/>
      <c r="AV981" s="75"/>
      <c r="AW981" s="75"/>
      <c r="AX981" s="75"/>
      <c r="AY981" s="75"/>
      <c r="AZ981" s="75"/>
      <c r="BA981" s="75"/>
      <c r="BB981" s="75"/>
      <c r="BC981" s="75"/>
      <c r="BD981" s="75"/>
      <c r="BE981" s="75"/>
      <c r="BF981" s="75"/>
      <c r="BG981" s="75"/>
      <c r="BH981" s="75"/>
      <c r="BI981" s="75"/>
      <c r="BJ981" s="75"/>
      <c r="BK981" s="75"/>
      <c r="BL981" s="75"/>
      <c r="BM981" s="75"/>
      <c r="BN981" s="75"/>
      <c r="BO981" s="75"/>
      <c r="BP981" s="75"/>
      <c r="BQ981" s="75"/>
      <c r="BR981" s="75"/>
      <c r="BS981" s="75"/>
      <c r="BT981" s="75"/>
      <c r="BU981" s="75"/>
      <c r="BV981" s="75"/>
      <c r="BW981" s="75"/>
      <c r="BX981" s="75"/>
      <c r="BY981" s="75"/>
      <c r="BZ981" s="75"/>
      <c r="CA981" s="75"/>
      <c r="CB981" s="75"/>
    </row>
    <row r="982" spans="1:80" ht="9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  <c r="AE982" s="75"/>
      <c r="AF982" s="75"/>
      <c r="AG982" s="75"/>
      <c r="AH982" s="75"/>
      <c r="AI982" s="75"/>
      <c r="AJ982" s="75"/>
      <c r="AK982" s="75"/>
      <c r="AL982" s="75"/>
      <c r="AM982" s="75"/>
      <c r="AN982" s="75"/>
      <c r="AO982" s="75"/>
      <c r="AP982" s="75"/>
      <c r="AQ982" s="75"/>
      <c r="AR982" s="75"/>
      <c r="AS982" s="75"/>
      <c r="AT982" s="75"/>
      <c r="AU982" s="75"/>
      <c r="AV982" s="75"/>
      <c r="AW982" s="75"/>
      <c r="AX982" s="75"/>
      <c r="AY982" s="75"/>
      <c r="AZ982" s="75"/>
      <c r="BA982" s="75"/>
      <c r="BB982" s="75"/>
      <c r="BC982" s="75"/>
      <c r="BD982" s="75"/>
      <c r="BE982" s="75"/>
      <c r="BF982" s="75"/>
      <c r="BG982" s="75"/>
      <c r="BH982" s="75"/>
      <c r="BI982" s="75"/>
      <c r="BJ982" s="75"/>
      <c r="BK982" s="75"/>
      <c r="BL982" s="75"/>
      <c r="BM982" s="75"/>
      <c r="BN982" s="75"/>
      <c r="BO982" s="75"/>
      <c r="BP982" s="75"/>
      <c r="BQ982" s="75"/>
      <c r="BR982" s="75"/>
      <c r="BS982" s="75"/>
      <c r="BT982" s="75"/>
      <c r="BU982" s="75"/>
      <c r="BV982" s="75"/>
      <c r="BW982" s="75"/>
      <c r="BX982" s="75"/>
      <c r="BY982" s="75"/>
      <c r="BZ982" s="75"/>
      <c r="CA982" s="75"/>
      <c r="CB982" s="75"/>
    </row>
    <row r="983" spans="1:80" ht="9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  <c r="AE983" s="75"/>
      <c r="AF983" s="75"/>
      <c r="AG983" s="75"/>
      <c r="AH983" s="75"/>
      <c r="AI983" s="75"/>
      <c r="AJ983" s="75"/>
      <c r="AK983" s="75"/>
      <c r="AL983" s="75"/>
      <c r="AM983" s="75"/>
      <c r="AN983" s="75"/>
      <c r="AO983" s="75"/>
      <c r="AP983" s="75"/>
      <c r="AQ983" s="75"/>
      <c r="AR983" s="75"/>
      <c r="AS983" s="75"/>
      <c r="AT983" s="75"/>
      <c r="AU983" s="75"/>
      <c r="AV983" s="75"/>
      <c r="AW983" s="75"/>
      <c r="AX983" s="75"/>
      <c r="AY983" s="75"/>
      <c r="AZ983" s="75"/>
      <c r="BA983" s="75"/>
      <c r="BB983" s="75"/>
      <c r="BC983" s="75"/>
      <c r="BD983" s="75"/>
      <c r="BE983" s="75"/>
      <c r="BF983" s="75"/>
      <c r="BG983" s="75"/>
      <c r="BH983" s="75"/>
      <c r="BI983" s="75"/>
      <c r="BJ983" s="75"/>
      <c r="BK983" s="75"/>
      <c r="BL983" s="75"/>
      <c r="BM983" s="75"/>
      <c r="BN983" s="75"/>
      <c r="BO983" s="75"/>
      <c r="BP983" s="75"/>
      <c r="BQ983" s="75"/>
      <c r="BR983" s="75"/>
      <c r="BS983" s="75"/>
      <c r="BT983" s="75"/>
      <c r="BU983" s="75"/>
      <c r="BV983" s="75"/>
      <c r="BW983" s="75"/>
      <c r="BX983" s="75"/>
      <c r="BY983" s="75"/>
      <c r="BZ983" s="75"/>
      <c r="CA983" s="75"/>
      <c r="CB983" s="75"/>
    </row>
    <row r="984" spans="1:80" ht="9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  <c r="AC984" s="75"/>
      <c r="AD984" s="75"/>
      <c r="AE984" s="75"/>
      <c r="AF984" s="75"/>
      <c r="AG984" s="75"/>
      <c r="AH984" s="75"/>
      <c r="AI984" s="75"/>
      <c r="AJ984" s="75"/>
      <c r="AK984" s="75"/>
      <c r="AL984" s="75"/>
      <c r="AM984" s="75"/>
      <c r="AN984" s="75"/>
      <c r="AO984" s="75"/>
      <c r="AP984" s="75"/>
      <c r="AQ984" s="75"/>
      <c r="AR984" s="75"/>
      <c r="AS984" s="75"/>
      <c r="AT984" s="75"/>
      <c r="AU984" s="75"/>
      <c r="AV984" s="75"/>
      <c r="AW984" s="75"/>
      <c r="AX984" s="75"/>
      <c r="AY984" s="75"/>
      <c r="AZ984" s="75"/>
      <c r="BA984" s="75"/>
      <c r="BB984" s="75"/>
      <c r="BC984" s="75"/>
      <c r="BD984" s="75"/>
      <c r="BE984" s="75"/>
      <c r="BF984" s="75"/>
      <c r="BG984" s="75"/>
      <c r="BH984" s="75"/>
      <c r="BI984" s="75"/>
      <c r="BJ984" s="75"/>
      <c r="BK984" s="75"/>
      <c r="BL984" s="75"/>
      <c r="BM984" s="75"/>
      <c r="BN984" s="75"/>
      <c r="BO984" s="75"/>
      <c r="BP984" s="75"/>
      <c r="BQ984" s="75"/>
      <c r="BR984" s="75"/>
      <c r="BS984" s="75"/>
      <c r="BT984" s="75"/>
      <c r="BU984" s="75"/>
      <c r="BV984" s="75"/>
      <c r="BW984" s="75"/>
      <c r="BX984" s="75"/>
      <c r="BY984" s="75"/>
      <c r="BZ984" s="75"/>
      <c r="CA984" s="75"/>
      <c r="CB984" s="75"/>
    </row>
    <row r="985" spans="1:80" ht="9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  <c r="AC985" s="75"/>
      <c r="AD985" s="75"/>
      <c r="AE985" s="75"/>
      <c r="AF985" s="75"/>
      <c r="AG985" s="75"/>
      <c r="AH985" s="75"/>
      <c r="AI985" s="75"/>
      <c r="AJ985" s="75"/>
      <c r="AK985" s="75"/>
      <c r="AL985" s="75"/>
      <c r="AM985" s="75"/>
      <c r="AN985" s="75"/>
      <c r="AO985" s="75"/>
      <c r="AP985" s="75"/>
      <c r="AQ985" s="75"/>
      <c r="AR985" s="75"/>
      <c r="AS985" s="75"/>
      <c r="AT985" s="75"/>
      <c r="AU985" s="75"/>
      <c r="AV985" s="75"/>
      <c r="AW985" s="75"/>
      <c r="AX985" s="75"/>
      <c r="AY985" s="75"/>
      <c r="AZ985" s="75"/>
      <c r="BA985" s="75"/>
      <c r="BB985" s="75"/>
      <c r="BC985" s="75"/>
      <c r="BD985" s="75"/>
      <c r="BE985" s="75"/>
      <c r="BF985" s="75"/>
      <c r="BG985" s="75"/>
      <c r="BH985" s="75"/>
      <c r="BI985" s="75"/>
      <c r="BJ985" s="75"/>
      <c r="BK985" s="75"/>
      <c r="BL985" s="75"/>
      <c r="BM985" s="75"/>
      <c r="BN985" s="75"/>
      <c r="BO985" s="75"/>
      <c r="BP985" s="75"/>
      <c r="BQ985" s="75"/>
      <c r="BR985" s="75"/>
      <c r="BS985" s="75"/>
      <c r="BT985" s="75"/>
      <c r="BU985" s="75"/>
      <c r="BV985" s="75"/>
      <c r="BW985" s="75"/>
      <c r="BX985" s="75"/>
      <c r="BY985" s="75"/>
      <c r="BZ985" s="75"/>
      <c r="CA985" s="75"/>
      <c r="CB985" s="75"/>
    </row>
    <row r="986" spans="1:80" ht="9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  <c r="AC986" s="75"/>
      <c r="AD986" s="75"/>
      <c r="AE986" s="75"/>
      <c r="AF986" s="75"/>
      <c r="AG986" s="75"/>
      <c r="AH986" s="75"/>
      <c r="AI986" s="75"/>
      <c r="AJ986" s="75"/>
      <c r="AK986" s="75"/>
      <c r="AL986" s="75"/>
      <c r="AM986" s="75"/>
      <c r="AN986" s="75"/>
      <c r="AO986" s="75"/>
      <c r="AP986" s="75"/>
      <c r="AQ986" s="75"/>
      <c r="AR986" s="75"/>
      <c r="AS986" s="75"/>
      <c r="AT986" s="75"/>
      <c r="AU986" s="75"/>
      <c r="AV986" s="75"/>
      <c r="AW986" s="75"/>
      <c r="AX986" s="75"/>
      <c r="AY986" s="75"/>
      <c r="AZ986" s="75"/>
      <c r="BA986" s="75"/>
      <c r="BB986" s="75"/>
      <c r="BC986" s="75"/>
      <c r="BD986" s="75"/>
      <c r="BE986" s="75"/>
      <c r="BF986" s="75"/>
      <c r="BG986" s="75"/>
      <c r="BH986" s="75"/>
      <c r="BI986" s="75"/>
      <c r="BJ986" s="75"/>
      <c r="BK986" s="75"/>
      <c r="BL986" s="75"/>
      <c r="BM986" s="75"/>
      <c r="BN986" s="75"/>
      <c r="BO986" s="75"/>
      <c r="BP986" s="75"/>
      <c r="BQ986" s="75"/>
      <c r="BR986" s="75"/>
      <c r="BS986" s="75"/>
      <c r="BT986" s="75"/>
      <c r="BU986" s="75"/>
      <c r="BV986" s="75"/>
      <c r="BW986" s="75"/>
      <c r="BX986" s="75"/>
      <c r="BY986" s="75"/>
      <c r="BZ986" s="75"/>
      <c r="CA986" s="75"/>
      <c r="CB986" s="75"/>
    </row>
    <row r="987" spans="1:80" ht="9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  <c r="AC987" s="75"/>
      <c r="AD987" s="75"/>
      <c r="AE987" s="75"/>
      <c r="AF987" s="75"/>
      <c r="AG987" s="75"/>
      <c r="AH987" s="75"/>
      <c r="AI987" s="75"/>
      <c r="AJ987" s="75"/>
      <c r="AK987" s="75"/>
      <c r="AL987" s="75"/>
      <c r="AM987" s="75"/>
      <c r="AN987" s="75"/>
      <c r="AO987" s="75"/>
      <c r="AP987" s="75"/>
      <c r="AQ987" s="75"/>
      <c r="AR987" s="75"/>
      <c r="AS987" s="75"/>
      <c r="AT987" s="75"/>
      <c r="AU987" s="75"/>
      <c r="AV987" s="75"/>
      <c r="AW987" s="75"/>
      <c r="AX987" s="75"/>
      <c r="AY987" s="75"/>
      <c r="AZ987" s="75"/>
      <c r="BA987" s="75"/>
      <c r="BB987" s="75"/>
      <c r="BC987" s="75"/>
      <c r="BD987" s="75"/>
      <c r="BE987" s="75"/>
      <c r="BF987" s="75"/>
      <c r="BG987" s="75"/>
      <c r="BH987" s="75"/>
      <c r="BI987" s="75"/>
      <c r="BJ987" s="75"/>
      <c r="BK987" s="75"/>
      <c r="BL987" s="75"/>
      <c r="BM987" s="75"/>
      <c r="BN987" s="75"/>
      <c r="BO987" s="75"/>
      <c r="BP987" s="75"/>
      <c r="BQ987" s="75"/>
      <c r="BR987" s="75"/>
      <c r="BS987" s="75"/>
      <c r="BT987" s="75"/>
      <c r="BU987" s="75"/>
      <c r="BV987" s="75"/>
      <c r="BW987" s="75"/>
      <c r="BX987" s="75"/>
      <c r="BY987" s="75"/>
      <c r="BZ987" s="75"/>
      <c r="CA987" s="75"/>
      <c r="CB987" s="75"/>
    </row>
    <row r="988" spans="1:80" ht="9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  <c r="AD988" s="75"/>
      <c r="AE988" s="75"/>
      <c r="AF988" s="75"/>
      <c r="AG988" s="75"/>
      <c r="AH988" s="75"/>
      <c r="AI988" s="75"/>
      <c r="AJ988" s="75"/>
      <c r="AK988" s="75"/>
      <c r="AL988" s="75"/>
      <c r="AM988" s="75"/>
      <c r="AN988" s="75"/>
      <c r="AO988" s="75"/>
      <c r="AP988" s="75"/>
      <c r="AQ988" s="75"/>
      <c r="AR988" s="75"/>
      <c r="AS988" s="75"/>
      <c r="AT988" s="75"/>
      <c r="AU988" s="75"/>
      <c r="AV988" s="75"/>
      <c r="AW988" s="75"/>
      <c r="AX988" s="75"/>
      <c r="AY988" s="75"/>
      <c r="AZ988" s="75"/>
      <c r="BA988" s="75"/>
      <c r="BB988" s="75"/>
      <c r="BC988" s="75"/>
      <c r="BD988" s="75"/>
      <c r="BE988" s="75"/>
      <c r="BF988" s="75"/>
      <c r="BG988" s="75"/>
      <c r="BH988" s="75"/>
      <c r="BI988" s="75"/>
      <c r="BJ988" s="75"/>
      <c r="BK988" s="75"/>
      <c r="BL988" s="75"/>
      <c r="BM988" s="75"/>
      <c r="BN988" s="75"/>
      <c r="BO988" s="75"/>
      <c r="BP988" s="75"/>
      <c r="BQ988" s="75"/>
      <c r="BR988" s="75"/>
      <c r="BS988" s="75"/>
      <c r="BT988" s="75"/>
      <c r="BU988" s="75"/>
      <c r="BV988" s="75"/>
      <c r="BW988" s="75"/>
      <c r="BX988" s="75"/>
      <c r="BY988" s="75"/>
      <c r="BZ988" s="75"/>
      <c r="CA988" s="75"/>
      <c r="CB988" s="75"/>
    </row>
    <row r="989" spans="1:80" ht="9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  <c r="AD989" s="75"/>
      <c r="AE989" s="75"/>
      <c r="AF989" s="75"/>
      <c r="AG989" s="75"/>
      <c r="AH989" s="75"/>
      <c r="AI989" s="75"/>
      <c r="AJ989" s="75"/>
      <c r="AK989" s="75"/>
      <c r="AL989" s="75"/>
      <c r="AM989" s="75"/>
      <c r="AN989" s="75"/>
      <c r="AO989" s="75"/>
      <c r="AP989" s="75"/>
      <c r="AQ989" s="75"/>
      <c r="AR989" s="75"/>
      <c r="AS989" s="75"/>
      <c r="AT989" s="75"/>
      <c r="AU989" s="75"/>
      <c r="AV989" s="75"/>
      <c r="AW989" s="75"/>
      <c r="AX989" s="75"/>
      <c r="AY989" s="75"/>
      <c r="AZ989" s="75"/>
      <c r="BA989" s="75"/>
      <c r="BB989" s="75"/>
      <c r="BC989" s="75"/>
      <c r="BD989" s="75"/>
      <c r="BE989" s="75"/>
      <c r="BF989" s="75"/>
      <c r="BG989" s="75"/>
      <c r="BH989" s="75"/>
      <c r="BI989" s="75"/>
      <c r="BJ989" s="75"/>
      <c r="BK989" s="75"/>
      <c r="BL989" s="75"/>
      <c r="BM989" s="75"/>
      <c r="BN989" s="75"/>
      <c r="BO989" s="75"/>
      <c r="BP989" s="75"/>
      <c r="BQ989" s="75"/>
      <c r="BR989" s="75"/>
      <c r="BS989" s="75"/>
      <c r="BT989" s="75"/>
      <c r="BU989" s="75"/>
      <c r="BV989" s="75"/>
      <c r="BW989" s="75"/>
      <c r="BX989" s="75"/>
      <c r="BY989" s="75"/>
      <c r="BZ989" s="75"/>
      <c r="CA989" s="75"/>
      <c r="CB989" s="75"/>
    </row>
    <row r="990" spans="1:80" ht="9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  <c r="AG990" s="75"/>
      <c r="AH990" s="75"/>
      <c r="AI990" s="75"/>
      <c r="AJ990" s="75"/>
      <c r="AK990" s="75"/>
      <c r="AL990" s="75"/>
      <c r="AM990" s="75"/>
      <c r="AN990" s="75"/>
      <c r="AO990" s="75"/>
      <c r="AP990" s="75"/>
      <c r="AQ990" s="75"/>
      <c r="AR990" s="75"/>
      <c r="AS990" s="75"/>
      <c r="AT990" s="75"/>
      <c r="AU990" s="75"/>
      <c r="AV990" s="75"/>
      <c r="AW990" s="75"/>
      <c r="AX990" s="75"/>
      <c r="AY990" s="75"/>
      <c r="AZ990" s="75"/>
      <c r="BA990" s="75"/>
      <c r="BB990" s="75"/>
      <c r="BC990" s="75"/>
      <c r="BD990" s="75"/>
      <c r="BE990" s="75"/>
      <c r="BF990" s="75"/>
      <c r="BG990" s="75"/>
      <c r="BH990" s="75"/>
      <c r="BI990" s="75"/>
      <c r="BJ990" s="75"/>
      <c r="BK990" s="75"/>
      <c r="BL990" s="75"/>
      <c r="BM990" s="75"/>
      <c r="BN990" s="75"/>
      <c r="BO990" s="75"/>
      <c r="BP990" s="75"/>
      <c r="BQ990" s="75"/>
      <c r="BR990" s="75"/>
      <c r="BS990" s="75"/>
      <c r="BT990" s="75"/>
      <c r="BU990" s="75"/>
      <c r="BV990" s="75"/>
      <c r="BW990" s="75"/>
      <c r="BX990" s="75"/>
      <c r="BY990" s="75"/>
      <c r="BZ990" s="75"/>
      <c r="CA990" s="75"/>
      <c r="CB990" s="75"/>
    </row>
    <row r="991" spans="1:80" ht="9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  <c r="AD991" s="75"/>
      <c r="AE991" s="75"/>
      <c r="AF991" s="75"/>
      <c r="AG991" s="75"/>
      <c r="AH991" s="75"/>
      <c r="AI991" s="75"/>
      <c r="AJ991" s="75"/>
      <c r="AK991" s="75"/>
      <c r="AL991" s="75"/>
      <c r="AM991" s="75"/>
      <c r="AN991" s="75"/>
      <c r="AO991" s="75"/>
      <c r="AP991" s="75"/>
      <c r="AQ991" s="75"/>
      <c r="AR991" s="75"/>
      <c r="AS991" s="75"/>
      <c r="AT991" s="75"/>
      <c r="AU991" s="75"/>
      <c r="AV991" s="75"/>
      <c r="AW991" s="75"/>
      <c r="AX991" s="75"/>
      <c r="AY991" s="75"/>
      <c r="AZ991" s="75"/>
      <c r="BA991" s="75"/>
      <c r="BB991" s="75"/>
      <c r="BC991" s="75"/>
      <c r="BD991" s="75"/>
      <c r="BE991" s="75"/>
      <c r="BF991" s="75"/>
      <c r="BG991" s="75"/>
      <c r="BH991" s="75"/>
      <c r="BI991" s="75"/>
      <c r="BJ991" s="75"/>
      <c r="BK991" s="75"/>
      <c r="BL991" s="75"/>
      <c r="BM991" s="75"/>
      <c r="BN991" s="75"/>
      <c r="BO991" s="75"/>
      <c r="BP991" s="75"/>
      <c r="BQ991" s="75"/>
      <c r="BR991" s="75"/>
      <c r="BS991" s="75"/>
      <c r="BT991" s="75"/>
      <c r="BU991" s="75"/>
      <c r="BV991" s="75"/>
      <c r="BW991" s="75"/>
      <c r="BX991" s="75"/>
      <c r="BY991" s="75"/>
      <c r="BZ991" s="75"/>
      <c r="CA991" s="75"/>
      <c r="CB991" s="75"/>
    </row>
    <row r="992" spans="1:80" ht="9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  <c r="AE992" s="75"/>
      <c r="AF992" s="75"/>
      <c r="AG992" s="75"/>
      <c r="AH992" s="75"/>
      <c r="AI992" s="75"/>
      <c r="AJ992" s="75"/>
      <c r="AK992" s="75"/>
      <c r="AL992" s="75"/>
      <c r="AM992" s="75"/>
      <c r="AN992" s="75"/>
      <c r="AO992" s="75"/>
      <c r="AP992" s="75"/>
      <c r="AQ992" s="75"/>
      <c r="AR992" s="75"/>
      <c r="AS992" s="75"/>
      <c r="AT992" s="75"/>
      <c r="AU992" s="75"/>
      <c r="AV992" s="75"/>
      <c r="AW992" s="75"/>
      <c r="AX992" s="75"/>
      <c r="AY992" s="75"/>
      <c r="AZ992" s="75"/>
      <c r="BA992" s="75"/>
      <c r="BB992" s="75"/>
      <c r="BC992" s="75"/>
      <c r="BD992" s="75"/>
      <c r="BE992" s="75"/>
      <c r="BF992" s="75"/>
      <c r="BG992" s="75"/>
      <c r="BH992" s="75"/>
      <c r="BI992" s="75"/>
      <c r="BJ992" s="75"/>
      <c r="BK992" s="75"/>
      <c r="BL992" s="75"/>
      <c r="BM992" s="75"/>
      <c r="BN992" s="75"/>
      <c r="BO992" s="75"/>
      <c r="BP992" s="75"/>
      <c r="BQ992" s="75"/>
      <c r="BR992" s="75"/>
      <c r="BS992" s="75"/>
      <c r="BT992" s="75"/>
      <c r="BU992" s="75"/>
      <c r="BV992" s="75"/>
      <c r="BW992" s="75"/>
      <c r="BX992" s="75"/>
      <c r="BY992" s="75"/>
      <c r="BZ992" s="75"/>
      <c r="CA992" s="75"/>
      <c r="CB992" s="75"/>
    </row>
    <row r="993" spans="1:80" ht="9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  <c r="AE993" s="75"/>
      <c r="AF993" s="75"/>
      <c r="AG993" s="75"/>
      <c r="AH993" s="75"/>
      <c r="AI993" s="75"/>
      <c r="AJ993" s="75"/>
      <c r="AK993" s="75"/>
      <c r="AL993" s="75"/>
      <c r="AM993" s="75"/>
      <c r="AN993" s="75"/>
      <c r="AO993" s="75"/>
      <c r="AP993" s="75"/>
      <c r="AQ993" s="75"/>
      <c r="AR993" s="75"/>
      <c r="AS993" s="75"/>
      <c r="AT993" s="75"/>
      <c r="AU993" s="75"/>
      <c r="AV993" s="75"/>
      <c r="AW993" s="75"/>
      <c r="AX993" s="75"/>
      <c r="AY993" s="75"/>
      <c r="AZ993" s="75"/>
      <c r="BA993" s="75"/>
      <c r="BB993" s="75"/>
      <c r="BC993" s="75"/>
      <c r="BD993" s="75"/>
      <c r="BE993" s="75"/>
      <c r="BF993" s="75"/>
      <c r="BG993" s="75"/>
      <c r="BH993" s="75"/>
      <c r="BI993" s="75"/>
      <c r="BJ993" s="75"/>
      <c r="BK993" s="75"/>
      <c r="BL993" s="75"/>
      <c r="BM993" s="75"/>
      <c r="BN993" s="75"/>
      <c r="BO993" s="75"/>
      <c r="BP993" s="75"/>
      <c r="BQ993" s="75"/>
      <c r="BR993" s="75"/>
      <c r="BS993" s="75"/>
      <c r="BT993" s="75"/>
      <c r="BU993" s="75"/>
      <c r="BV993" s="75"/>
      <c r="BW993" s="75"/>
      <c r="BX993" s="75"/>
      <c r="BY993" s="75"/>
      <c r="BZ993" s="75"/>
      <c r="CA993" s="75"/>
      <c r="CB993" s="75"/>
    </row>
    <row r="994" spans="1:80" ht="9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  <c r="AD994" s="75"/>
      <c r="AE994" s="75"/>
      <c r="AF994" s="75"/>
      <c r="AG994" s="75"/>
      <c r="AH994" s="75"/>
      <c r="AI994" s="75"/>
      <c r="AJ994" s="75"/>
      <c r="AK994" s="75"/>
      <c r="AL994" s="75"/>
      <c r="AM994" s="75"/>
      <c r="AN994" s="75"/>
      <c r="AO994" s="75"/>
      <c r="AP994" s="75"/>
      <c r="AQ994" s="75"/>
      <c r="AR994" s="75"/>
      <c r="AS994" s="75"/>
      <c r="AT994" s="75"/>
      <c r="AU994" s="75"/>
      <c r="AV994" s="75"/>
      <c r="AW994" s="75"/>
      <c r="AX994" s="75"/>
      <c r="AY994" s="75"/>
      <c r="AZ994" s="75"/>
      <c r="BA994" s="75"/>
      <c r="BB994" s="75"/>
      <c r="BC994" s="75"/>
      <c r="BD994" s="75"/>
      <c r="BE994" s="75"/>
      <c r="BF994" s="75"/>
      <c r="BG994" s="75"/>
      <c r="BH994" s="75"/>
      <c r="BI994" s="75"/>
      <c r="BJ994" s="75"/>
      <c r="BK994" s="75"/>
      <c r="BL994" s="75"/>
      <c r="BM994" s="75"/>
      <c r="BN994" s="75"/>
      <c r="BO994" s="75"/>
      <c r="BP994" s="75"/>
      <c r="BQ994" s="75"/>
      <c r="BR994" s="75"/>
      <c r="BS994" s="75"/>
      <c r="BT994" s="75"/>
      <c r="BU994" s="75"/>
      <c r="BV994" s="75"/>
      <c r="BW994" s="75"/>
      <c r="BX994" s="75"/>
      <c r="BY994" s="75"/>
      <c r="BZ994" s="75"/>
      <c r="CA994" s="75"/>
      <c r="CB994" s="75"/>
    </row>
    <row r="995" spans="1:80" ht="9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  <c r="AC995" s="75"/>
      <c r="AD995" s="75"/>
      <c r="AE995" s="75"/>
      <c r="AF995" s="75"/>
      <c r="AG995" s="75"/>
      <c r="AH995" s="75"/>
      <c r="AI995" s="75"/>
      <c r="AJ995" s="75"/>
      <c r="AK995" s="75"/>
      <c r="AL995" s="75"/>
      <c r="AM995" s="75"/>
      <c r="AN995" s="75"/>
      <c r="AO995" s="75"/>
      <c r="AP995" s="75"/>
      <c r="AQ995" s="75"/>
      <c r="AR995" s="75"/>
      <c r="AS995" s="75"/>
      <c r="AT995" s="75"/>
      <c r="AU995" s="75"/>
      <c r="AV995" s="75"/>
      <c r="AW995" s="75"/>
      <c r="AX995" s="75"/>
      <c r="AY995" s="75"/>
      <c r="AZ995" s="75"/>
      <c r="BA995" s="75"/>
      <c r="BB995" s="75"/>
      <c r="BC995" s="75"/>
      <c r="BD995" s="75"/>
      <c r="BE995" s="75"/>
      <c r="BF995" s="75"/>
      <c r="BG995" s="75"/>
      <c r="BH995" s="75"/>
      <c r="BI995" s="75"/>
      <c r="BJ995" s="75"/>
      <c r="BK995" s="75"/>
      <c r="BL995" s="75"/>
      <c r="BM995" s="75"/>
      <c r="BN995" s="75"/>
      <c r="BO995" s="75"/>
      <c r="BP995" s="75"/>
      <c r="BQ995" s="75"/>
      <c r="BR995" s="75"/>
      <c r="BS995" s="75"/>
      <c r="BT995" s="75"/>
      <c r="BU995" s="75"/>
      <c r="BV995" s="75"/>
      <c r="BW995" s="75"/>
      <c r="BX995" s="75"/>
      <c r="BY995" s="75"/>
      <c r="BZ995" s="75"/>
      <c r="CA995" s="75"/>
      <c r="CB995" s="75"/>
    </row>
    <row r="996" spans="1:80" ht="9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  <c r="AC996" s="75"/>
      <c r="AD996" s="75"/>
      <c r="AE996" s="75"/>
      <c r="AF996" s="75"/>
      <c r="AG996" s="75"/>
      <c r="AH996" s="75"/>
      <c r="AI996" s="75"/>
      <c r="AJ996" s="75"/>
      <c r="AK996" s="75"/>
      <c r="AL996" s="75"/>
      <c r="AM996" s="75"/>
      <c r="AN996" s="75"/>
      <c r="AO996" s="75"/>
      <c r="AP996" s="75"/>
      <c r="AQ996" s="75"/>
      <c r="AR996" s="75"/>
      <c r="AS996" s="75"/>
      <c r="AT996" s="75"/>
      <c r="AU996" s="75"/>
      <c r="AV996" s="75"/>
      <c r="AW996" s="75"/>
      <c r="AX996" s="75"/>
      <c r="AY996" s="75"/>
      <c r="AZ996" s="75"/>
      <c r="BA996" s="75"/>
      <c r="BB996" s="75"/>
      <c r="BC996" s="75"/>
      <c r="BD996" s="75"/>
      <c r="BE996" s="75"/>
      <c r="BF996" s="75"/>
      <c r="BG996" s="75"/>
      <c r="BH996" s="75"/>
      <c r="BI996" s="75"/>
      <c r="BJ996" s="75"/>
      <c r="BK996" s="75"/>
      <c r="BL996" s="75"/>
      <c r="BM996" s="75"/>
      <c r="BN996" s="75"/>
      <c r="BO996" s="75"/>
      <c r="BP996" s="75"/>
      <c r="BQ996" s="75"/>
      <c r="BR996" s="75"/>
      <c r="BS996" s="75"/>
      <c r="BT996" s="75"/>
      <c r="BU996" s="75"/>
      <c r="BV996" s="75"/>
      <c r="BW996" s="75"/>
      <c r="BX996" s="75"/>
      <c r="BY996" s="75"/>
      <c r="BZ996" s="75"/>
      <c r="CA996" s="75"/>
      <c r="CB996" s="75"/>
    </row>
    <row r="997" spans="1:80" ht="9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  <c r="AC997" s="75"/>
      <c r="AD997" s="75"/>
      <c r="AE997" s="75"/>
      <c r="AF997" s="75"/>
      <c r="AG997" s="75"/>
      <c r="AH997" s="75"/>
      <c r="AI997" s="75"/>
      <c r="AJ997" s="75"/>
      <c r="AK997" s="75"/>
      <c r="AL997" s="75"/>
      <c r="AM997" s="75"/>
      <c r="AN997" s="75"/>
      <c r="AO997" s="75"/>
      <c r="AP997" s="75"/>
      <c r="AQ997" s="75"/>
      <c r="AR997" s="75"/>
      <c r="AS997" s="75"/>
      <c r="AT997" s="75"/>
      <c r="AU997" s="75"/>
      <c r="AV997" s="75"/>
      <c r="AW997" s="75"/>
      <c r="AX997" s="75"/>
      <c r="AY997" s="75"/>
      <c r="AZ997" s="75"/>
      <c r="BA997" s="75"/>
      <c r="BB997" s="75"/>
      <c r="BC997" s="75"/>
      <c r="BD997" s="75"/>
      <c r="BE997" s="75"/>
      <c r="BF997" s="75"/>
      <c r="BG997" s="75"/>
      <c r="BH997" s="75"/>
      <c r="BI997" s="75"/>
      <c r="BJ997" s="75"/>
      <c r="BK997" s="75"/>
      <c r="BL997" s="75"/>
      <c r="BM997" s="75"/>
      <c r="BN997" s="75"/>
      <c r="BO997" s="75"/>
      <c r="BP997" s="75"/>
      <c r="BQ997" s="75"/>
      <c r="BR997" s="75"/>
      <c r="BS997" s="75"/>
      <c r="BT997" s="75"/>
      <c r="BU997" s="75"/>
      <c r="BV997" s="75"/>
      <c r="BW997" s="75"/>
      <c r="BX997" s="75"/>
      <c r="BY997" s="75"/>
      <c r="BZ997" s="75"/>
      <c r="CA997" s="75"/>
      <c r="CB997" s="75"/>
    </row>
    <row r="998" spans="1:80" ht="9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  <c r="AC998" s="75"/>
      <c r="AD998" s="75"/>
      <c r="AE998" s="75"/>
      <c r="AF998" s="75"/>
      <c r="AG998" s="75"/>
      <c r="AH998" s="75"/>
      <c r="AI998" s="75"/>
      <c r="AJ998" s="75"/>
      <c r="AK998" s="75"/>
      <c r="AL998" s="75"/>
      <c r="AM998" s="75"/>
      <c r="AN998" s="75"/>
      <c r="AO998" s="75"/>
      <c r="AP998" s="75"/>
      <c r="AQ998" s="75"/>
      <c r="AR998" s="75"/>
      <c r="AS998" s="75"/>
      <c r="AT998" s="75"/>
      <c r="AU998" s="75"/>
      <c r="AV998" s="75"/>
      <c r="AW998" s="75"/>
      <c r="AX998" s="75"/>
      <c r="AY998" s="75"/>
      <c r="AZ998" s="75"/>
      <c r="BA998" s="75"/>
      <c r="BB998" s="75"/>
      <c r="BC998" s="75"/>
      <c r="BD998" s="75"/>
      <c r="BE998" s="75"/>
      <c r="BF998" s="75"/>
      <c r="BG998" s="75"/>
      <c r="BH998" s="75"/>
      <c r="BI998" s="75"/>
      <c r="BJ998" s="75"/>
      <c r="BK998" s="75"/>
      <c r="BL998" s="75"/>
      <c r="BM998" s="75"/>
      <c r="BN998" s="75"/>
      <c r="BO998" s="75"/>
      <c r="BP998" s="75"/>
      <c r="BQ998" s="75"/>
      <c r="BR998" s="75"/>
      <c r="BS998" s="75"/>
      <c r="BT998" s="75"/>
      <c r="BU998" s="75"/>
      <c r="BV998" s="75"/>
      <c r="BW998" s="75"/>
      <c r="BX998" s="75"/>
      <c r="BY998" s="75"/>
      <c r="BZ998" s="75"/>
      <c r="CA998" s="75"/>
      <c r="CB998" s="75"/>
    </row>
    <row r="999" spans="1:80" ht="9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  <c r="AC999" s="75"/>
      <c r="AD999" s="75"/>
      <c r="AE999" s="75"/>
      <c r="AF999" s="75"/>
      <c r="AG999" s="75"/>
      <c r="AH999" s="75"/>
      <c r="AI999" s="75"/>
      <c r="AJ999" s="75"/>
      <c r="AK999" s="75"/>
      <c r="AL999" s="75"/>
      <c r="AM999" s="75"/>
      <c r="AN999" s="75"/>
      <c r="AO999" s="75"/>
      <c r="AP999" s="75"/>
      <c r="AQ999" s="75"/>
      <c r="AR999" s="75"/>
      <c r="AS999" s="75"/>
      <c r="AT999" s="75"/>
      <c r="AU999" s="75"/>
      <c r="AV999" s="75"/>
      <c r="AW999" s="75"/>
      <c r="AX999" s="75"/>
      <c r="AY999" s="75"/>
      <c r="AZ999" s="75"/>
      <c r="BA999" s="75"/>
      <c r="BB999" s="75"/>
      <c r="BC999" s="75"/>
      <c r="BD999" s="75"/>
      <c r="BE999" s="75"/>
      <c r="BF999" s="75"/>
      <c r="BG999" s="75"/>
      <c r="BH999" s="75"/>
      <c r="BI999" s="75"/>
      <c r="BJ999" s="75"/>
      <c r="BK999" s="75"/>
      <c r="BL999" s="75"/>
      <c r="BM999" s="75"/>
      <c r="BN999" s="75"/>
      <c r="BO999" s="75"/>
      <c r="BP999" s="75"/>
      <c r="BQ999" s="75"/>
      <c r="BR999" s="75"/>
      <c r="BS999" s="75"/>
      <c r="BT999" s="75"/>
      <c r="BU999" s="75"/>
      <c r="BV999" s="75"/>
      <c r="BW999" s="75"/>
      <c r="BX999" s="75"/>
      <c r="BY999" s="75"/>
      <c r="BZ999" s="75"/>
      <c r="CA999" s="75"/>
      <c r="CB999" s="75"/>
    </row>
    <row r="1000" spans="1:80" ht="9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5"/>
      <c r="AD1000" s="75"/>
      <c r="AE1000" s="75"/>
      <c r="AF1000" s="75"/>
      <c r="AG1000" s="75"/>
      <c r="AH1000" s="75"/>
      <c r="AI1000" s="75"/>
      <c r="AJ1000" s="75"/>
      <c r="AK1000" s="75"/>
      <c r="AL1000" s="75"/>
      <c r="AM1000" s="75"/>
      <c r="AN1000" s="75"/>
      <c r="AO1000" s="75"/>
      <c r="AP1000" s="75"/>
      <c r="AQ1000" s="75"/>
      <c r="AR1000" s="75"/>
      <c r="AS1000" s="75"/>
      <c r="AT1000" s="75"/>
      <c r="AU1000" s="75"/>
      <c r="AV1000" s="75"/>
      <c r="AW1000" s="75"/>
      <c r="AX1000" s="75"/>
      <c r="AY1000" s="75"/>
      <c r="AZ1000" s="75"/>
      <c r="BA1000" s="75"/>
      <c r="BB1000" s="75"/>
      <c r="BC1000" s="75"/>
      <c r="BD1000" s="75"/>
      <c r="BE1000" s="75"/>
      <c r="BF1000" s="75"/>
      <c r="BG1000" s="75"/>
      <c r="BH1000" s="75"/>
      <c r="BI1000" s="75"/>
      <c r="BJ1000" s="75"/>
      <c r="BK1000" s="75"/>
      <c r="BL1000" s="75"/>
      <c r="BM1000" s="75"/>
      <c r="BN1000" s="75"/>
      <c r="BO1000" s="75"/>
      <c r="BP1000" s="75"/>
      <c r="BQ1000" s="75"/>
      <c r="BR1000" s="75"/>
      <c r="BS1000" s="75"/>
      <c r="BT1000" s="75"/>
      <c r="BU1000" s="75"/>
      <c r="BV1000" s="75"/>
      <c r="BW1000" s="75"/>
      <c r="BX1000" s="75"/>
      <c r="BY1000" s="75"/>
      <c r="BZ1000" s="75"/>
      <c r="CA1000" s="75"/>
      <c r="CB1000" s="75"/>
    </row>
  </sheetData>
  <mergeCells count="12">
    <mergeCell ref="C9:CB10"/>
    <mergeCell ref="W2:AN3"/>
    <mergeCell ref="AQ2:BH3"/>
    <mergeCell ref="BK2:CB3"/>
    <mergeCell ref="W4:AN7"/>
    <mergeCell ref="AQ4:BH7"/>
    <mergeCell ref="BK4:CB7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IAs</vt:lpstr>
      <vt:lpstr>Dados para Gráficos</vt:lpstr>
      <vt:lpstr>Dashboard</vt:lpstr>
      <vt:lpstr>Desc_Categorias</vt:lpstr>
      <vt:lpstr>Desc_Quantidades</vt:lpstr>
      <vt:lpstr>Desc_TabelaToda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ALVES SANTOS</cp:lastModifiedBy>
  <dcterms:modified xsi:type="dcterms:W3CDTF">2023-10-20T19:29:00Z</dcterms:modified>
</cp:coreProperties>
</file>