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C10CD6B2-C6B8-4154-B4DF-61E2E1A28A74}" xr6:coauthVersionLast="47" xr6:coauthVersionMax="47" xr10:uidLastSave="{00000000-0000-0000-0000-000000000000}"/>
  <bookViews>
    <workbookView xWindow="-120" yWindow="-120" windowWidth="29040" windowHeight="15840" tabRatio="698" firstSheet="2" activeTab="2" xr2:uid="{F6D97A53-F63B-4272-A181-44B26E0B790F}"/>
  </bookViews>
  <sheets>
    <sheet name="Menu" sheetId="25" r:id="rId1"/>
    <sheet name="Produtos" sheetId="17" r:id="rId2"/>
    <sheet name="Vendas" sheetId="16" r:id="rId3"/>
    <sheet name="Vendedores" sheetId="28" r:id="rId4"/>
    <sheet name="Consultas" sheetId="24" r:id="rId5"/>
    <sheet name="Cadastros Auxiliares" sheetId="23" r:id="rId6"/>
    <sheet name="Desafio 1" sheetId="33" r:id="rId7"/>
    <sheet name="Dados para Gráficos" sheetId="19" state="hidden" r:id="rId8"/>
    <sheet name="Dashboard" sheetId="18" state="hidden" r:id="rId9"/>
  </sheets>
  <definedNames>
    <definedName name="_xlnm._FilterDatabase" localSheetId="2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3" l="1"/>
  <c r="F9" i="33"/>
  <c r="F6" i="33"/>
  <c r="F3" i="33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<sst xmlns="http://schemas.openxmlformats.org/spreadsheetml/2006/main" count="516" uniqueCount="178">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</sst>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1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1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F6" sqref="F6:F1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abSelected="1" topLeftCell="B1" zoomScaleNormal="100" workbookViewId="0">
      <selection activeCell="F12" sqref="F12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7.5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102" t="s">
        <v>133</v>
      </c>
      <c r="C1" s="102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3" t="s">
        <v>153</v>
      </c>
      <c r="C4" s="103"/>
      <c r="D4" s="39"/>
      <c r="E4" s="103" t="s">
        <v>160</v>
      </c>
      <c r="F4" s="103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3.25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75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37" customFormat="1" ht="40.15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5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.75" thickBot="1"/>
    <row r="8" spans="2:10" ht="44.25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8.75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8.75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8.75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8.75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8.75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25">
      <c r="B15" s="76"/>
      <c r="C15" s="76"/>
      <c r="D15" s="76"/>
      <c r="E15" s="76"/>
      <c r="F15" s="76"/>
    </row>
    <row r="16" spans="2:10" ht="23.25">
      <c r="B16" s="76"/>
      <c r="C16" s="76"/>
      <c r="D16" s="76"/>
      <c r="E16" s="76"/>
      <c r="F16" s="76"/>
    </row>
    <row r="17" spans="2:6" ht="23.25">
      <c r="B17" s="76"/>
      <c r="C17" s="76"/>
      <c r="D17" s="86"/>
      <c r="E17" s="76"/>
      <c r="F17" s="76"/>
    </row>
    <row r="18" spans="2:6" ht="23.25">
      <c r="B18" s="76"/>
      <c r="C18" s="76"/>
      <c r="D18" s="76"/>
      <c r="E18" s="76"/>
      <c r="F18" s="86"/>
    </row>
    <row r="19" spans="2:6" ht="23.25">
      <c r="B19" s="76"/>
      <c r="C19" s="76"/>
      <c r="D19" s="76"/>
      <c r="E19" s="76"/>
      <c r="F19" s="76"/>
    </row>
    <row r="20" spans="2:6" ht="23.2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workbookViewId="0">
      <selection activeCell="F3" sqref="F3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7" customFormat="1" ht="40.15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1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1:14" ht="21.75" customHeight="1">
      <c r="B3" s="92" t="s">
        <v>5</v>
      </c>
      <c r="C3" s="93">
        <v>48</v>
      </c>
      <c r="D3" s="94">
        <v>65.900000000000006</v>
      </c>
      <c r="F3" s="91">
        <f>_xlfn.XLOOKUP(20,C3:C10,D3:D10,"",-1)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1:14" ht="21.75" customHeight="1">
      <c r="B4" s="92" t="s">
        <v>5</v>
      </c>
      <c r="C4" s="93">
        <v>17</v>
      </c>
      <c r="D4" s="94">
        <v>63.9</v>
      </c>
    </row>
    <row r="5" spans="1:14" ht="21.75" customHeight="1">
      <c r="B5" s="92" t="s">
        <v>5</v>
      </c>
      <c r="C5" s="93">
        <v>37</v>
      </c>
      <c r="D5" s="94">
        <v>70.900000000000006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1:14" ht="21.75" customHeight="1">
      <c r="B6" s="92" t="s">
        <v>29</v>
      </c>
      <c r="C6" s="93">
        <v>36</v>
      </c>
      <c r="D6" s="94">
        <v>145</v>
      </c>
      <c r="F6" s="91" t="str">
        <f>_xlfn.XLOOKUP(35,C3:C10,B3:B10,,-1)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1:14" ht="21.75" customHeight="1">
      <c r="B7" s="92" t="s">
        <v>28</v>
      </c>
      <c r="C7" s="93">
        <v>19</v>
      </c>
      <c r="D7" s="94">
        <v>259.89999999999998</v>
      </c>
    </row>
    <row r="8" spans="1:14" ht="21.75" customHeight="1">
      <c r="B8" s="92" t="s">
        <v>6</v>
      </c>
      <c r="C8" s="93">
        <v>23</v>
      </c>
      <c r="D8" s="94">
        <v>39.9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1:14" ht="21.75" customHeight="1">
      <c r="B9" s="92" t="s">
        <v>23</v>
      </c>
      <c r="C9" s="93">
        <v>24</v>
      </c>
      <c r="D9" s="94">
        <v>85.9</v>
      </c>
      <c r="F9" s="91" t="str">
        <f>IF(_xlfn.XLOOKUP(65.9,D3:D10,B3:B10)="Bermuda","Sim","Não")</f>
        <v>Sim</v>
      </c>
      <c r="G9" s="91"/>
      <c r="H9" s="91"/>
      <c r="I9" s="91"/>
      <c r="J9" s="91"/>
      <c r="K9" s="91"/>
      <c r="L9" s="91"/>
      <c r="M9" s="91"/>
      <c r="N9" s="91"/>
    </row>
    <row r="10" spans="1:14" ht="21.75" customHeight="1" thickBot="1">
      <c r="B10" s="95" t="s">
        <v>23</v>
      </c>
      <c r="C10" s="96">
        <v>34</v>
      </c>
      <c r="D10" s="97">
        <v>89.9</v>
      </c>
    </row>
    <row r="11" spans="1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1:14" ht="21.75" customHeight="1">
      <c r="F12" s="98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1:14" s="99" customFormat="1" ht="21.75" customHeight="1"/>
    <row r="14" spans="1:14" ht="18">
      <c r="A14" s="99"/>
      <c r="B14" s="99"/>
      <c r="C14" s="99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ht="18">
      <c r="A17" s="99"/>
      <c r="B17" s="99"/>
      <c r="C17" s="99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20" spans="1:14" ht="18">
      <c r="A20" s="99"/>
      <c r="B20" s="99"/>
      <c r="C20" s="99"/>
      <c r="D20" s="99"/>
      <c r="E20" s="99"/>
      <c r="F20" s="100"/>
      <c r="G20" s="100"/>
      <c r="H20" s="100"/>
      <c r="I20" s="100"/>
      <c r="J20" s="100"/>
      <c r="K20" s="100"/>
      <c r="L20" s="100"/>
      <c r="M20" s="100"/>
      <c r="N20" s="100"/>
    </row>
    <row r="23" spans="1:14" ht="1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.7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5" t="s">
        <v>78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Q2" s="105" t="s">
        <v>79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7"/>
      <c r="BK2" s="105" t="s">
        <v>80</v>
      </c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7"/>
    </row>
    <row r="3" spans="3:80" ht="9.75" customHeight="1" thickBot="1">
      <c r="W3" s="108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  <c r="AQ3" s="10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10"/>
      <c r="BK3" s="108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10"/>
    </row>
    <row r="4" spans="3:80" ht="9.75" customHeight="1">
      <c r="W4" s="111">
        <f>COUNTA(TB_Produtos[Código])</f>
        <v>60</v>
      </c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3"/>
      <c r="AQ4" s="111">
        <f>SUM(TB_Vendas[Qtd])</f>
        <v>250</v>
      </c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3"/>
      <c r="BK4" s="120">
        <f>SUM(TB_Vendas[Total])</f>
        <v>33304.799999999988</v>
      </c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2"/>
    </row>
    <row r="5" spans="3:80" ht="9.75" customHeight="1">
      <c r="W5" s="114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6"/>
      <c r="AQ5" s="114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6"/>
      <c r="BK5" s="123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5"/>
    </row>
    <row r="6" spans="3:80" ht="9.75" customHeight="1">
      <c r="W6" s="114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6"/>
      <c r="AQ6" s="114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6"/>
      <c r="BK6" s="123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5"/>
    </row>
    <row r="7" spans="3:80" ht="9.75" customHeight="1" thickBot="1">
      <c r="W7" s="117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9"/>
      <c r="AQ7" s="117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9"/>
      <c r="BK7" s="126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8"/>
    </row>
    <row r="8" spans="3:80" ht="9.75" customHeight="1" thickBot="1"/>
    <row r="9" spans="3:80" ht="9.75" customHeight="1">
      <c r="C9" s="105" t="s">
        <v>81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7"/>
    </row>
    <row r="10" spans="3:80" ht="9.75" customHeight="1" thickBot="1"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10"/>
    </row>
    <row r="11" spans="3:80" ht="9.75" customHeight="1">
      <c r="C11" s="129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1"/>
    </row>
    <row r="12" spans="3:80" ht="9.75" customHeight="1">
      <c r="C12" s="132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4"/>
    </row>
    <row r="13" spans="3:80" ht="9.75" customHeight="1">
      <c r="C13" s="132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4"/>
    </row>
    <row r="14" spans="3:80" ht="9.75" customHeight="1">
      <c r="C14" s="132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4"/>
    </row>
    <row r="15" spans="3:80" ht="9.75" customHeight="1">
      <c r="C15" s="132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4"/>
    </row>
    <row r="16" spans="3:80" ht="9.75" customHeight="1">
      <c r="C16" s="132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4"/>
    </row>
    <row r="17" spans="3:80" ht="9.75" customHeight="1">
      <c r="C17" s="132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4"/>
    </row>
    <row r="18" spans="3:80" ht="9.75" customHeight="1">
      <c r="C18" s="132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4"/>
    </row>
    <row r="19" spans="3:80" ht="9.75" customHeight="1">
      <c r="C19" s="132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4"/>
    </row>
    <row r="20" spans="3:80" ht="9.75" customHeight="1">
      <c r="C20" s="132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4"/>
    </row>
    <row r="21" spans="3:80" ht="9.75" customHeight="1">
      <c r="C21" s="132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4"/>
    </row>
    <row r="22" spans="3:80" ht="9.75" customHeight="1">
      <c r="C22" s="132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4"/>
    </row>
    <row r="23" spans="3:80" ht="9.75" customHeight="1">
      <c r="C23" s="132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4"/>
    </row>
    <row r="24" spans="3:80" ht="9.75" customHeight="1" thickBot="1">
      <c r="C24" s="135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  <c r="CB24" s="137"/>
    </row>
    <row r="25" spans="3:80" ht="9.75" customHeight="1" thickBot="1"/>
    <row r="26" spans="3:80" ht="9.75" customHeight="1">
      <c r="C26" s="105" t="s">
        <v>82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7"/>
      <c r="AO26" s="12"/>
      <c r="AP26" s="12"/>
      <c r="AQ26" s="105" t="s">
        <v>83</v>
      </c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 thickBot="1"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10"/>
      <c r="AO27" s="12"/>
      <c r="AP27" s="12"/>
      <c r="AQ27" s="10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10"/>
    </row>
    <row r="28" spans="3:80" ht="9.75" customHeight="1">
      <c r="C28" s="129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1"/>
      <c r="AQ28" s="129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1"/>
    </row>
    <row r="29" spans="3:80" ht="9.75" customHeight="1">
      <c r="C29" s="132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4"/>
      <c r="AQ29" s="132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4"/>
    </row>
    <row r="30" spans="3:80" ht="9.75" customHeight="1">
      <c r="C30" s="132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4"/>
      <c r="AQ30" s="132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3"/>
      <c r="CB30" s="134"/>
    </row>
    <row r="31" spans="3:80" ht="9.75" customHeight="1">
      <c r="C31" s="132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4"/>
      <c r="AQ31" s="132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3"/>
      <c r="CB31" s="134"/>
    </row>
    <row r="32" spans="3:80" ht="9.75" customHeight="1">
      <c r="C32" s="132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4"/>
      <c r="AQ32" s="132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3"/>
      <c r="CB32" s="134"/>
    </row>
    <row r="33" spans="3:80" ht="9.75" customHeight="1">
      <c r="C33" s="132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4"/>
      <c r="AQ33" s="132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3"/>
      <c r="CB33" s="134"/>
    </row>
    <row r="34" spans="3:80" ht="9.75" customHeight="1">
      <c r="C34" s="132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4"/>
      <c r="AQ34" s="132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3"/>
      <c r="CB34" s="134"/>
    </row>
    <row r="35" spans="3:80" ht="9.75" customHeight="1">
      <c r="C35" s="132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4"/>
      <c r="AQ35" s="132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3"/>
      <c r="BG35" s="133"/>
      <c r="BH35" s="133"/>
      <c r="BI35" s="133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3"/>
      <c r="CB35" s="134"/>
    </row>
    <row r="36" spans="3:80" ht="9.75" customHeight="1">
      <c r="C36" s="132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4"/>
      <c r="AQ36" s="132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4"/>
    </row>
    <row r="37" spans="3:80" ht="9.75" customHeight="1">
      <c r="C37" s="132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4"/>
      <c r="AQ37" s="132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4"/>
    </row>
    <row r="38" spans="3:80" ht="9.75" customHeight="1">
      <c r="C38" s="132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4"/>
      <c r="AQ38" s="132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4"/>
    </row>
    <row r="39" spans="3:80" ht="9.75" customHeight="1">
      <c r="C39" s="132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4"/>
      <c r="AQ39" s="132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33"/>
      <c r="BC39" s="133"/>
      <c r="BD39" s="133"/>
      <c r="BE39" s="133"/>
      <c r="BF39" s="133"/>
      <c r="BG39" s="133"/>
      <c r="BH39" s="133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33"/>
      <c r="CB39" s="134"/>
    </row>
    <row r="40" spans="3:80" ht="9.75" customHeight="1">
      <c r="C40" s="132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4"/>
      <c r="AQ40" s="132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4"/>
    </row>
    <row r="41" spans="3:80" ht="9.75" customHeight="1">
      <c r="C41" s="132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4"/>
      <c r="AQ41" s="132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4"/>
    </row>
    <row r="42" spans="3:80" ht="9.75" customHeight="1">
      <c r="C42" s="132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4"/>
      <c r="AQ42" s="132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4"/>
    </row>
    <row r="43" spans="3:80" ht="9.75" customHeight="1"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4"/>
      <c r="AQ43" s="132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4"/>
    </row>
    <row r="44" spans="3:80" ht="9.75" customHeight="1">
      <c r="C44" s="132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4"/>
      <c r="AQ44" s="132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33"/>
      <c r="BC44" s="133"/>
      <c r="BD44" s="133"/>
      <c r="BE44" s="133"/>
      <c r="BF44" s="133"/>
      <c r="BG44" s="133"/>
      <c r="BH44" s="133"/>
      <c r="BI44" s="133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4"/>
    </row>
    <row r="45" spans="3:80" ht="9.75" customHeight="1">
      <c r="C45" s="132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4"/>
      <c r="AQ45" s="132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4"/>
    </row>
    <row r="46" spans="3:80" ht="9.75" customHeight="1" thickBot="1">
      <c r="C46" s="135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7"/>
      <c r="AQ46" s="135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Menu</vt:lpstr>
      <vt:lpstr>Produtos</vt:lpstr>
      <vt:lpstr>Vendas</vt:lpstr>
      <vt:lpstr>Vendedores</vt:lpstr>
      <vt:lpstr>Consultas</vt:lpstr>
      <vt:lpstr>Cadastros Auxiliares</vt:lpstr>
      <vt:lpstr>Desafio 1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ITALO ALVES SANTOS</cp:lastModifiedBy>
  <cp:lastPrinted>2023-06-07T14:57:58Z</cp:lastPrinted>
  <dcterms:created xsi:type="dcterms:W3CDTF">2023-06-02T17:54:12Z</dcterms:created>
  <dcterms:modified xsi:type="dcterms:W3CDTF">2023-10-16T21:45:07Z</dcterms:modified>
</cp:coreProperties>
</file>