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a/development/college/spring-2025/cecs-323/"/>
    </mc:Choice>
  </mc:AlternateContent>
  <xr:revisionPtr revIDLastSave="0" documentId="13_ncr:1_{1C55512C-8826-6C4C-B68B-C20CB5A828C4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rade Sheet" sheetId="1" r:id="rId1"/>
    <sheet name="Dem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18" i="5"/>
  <c r="B18" i="1"/>
  <c r="B49" i="5"/>
  <c r="B45" i="5"/>
  <c r="B41" i="5"/>
  <c r="B36" i="5"/>
  <c r="B31" i="5"/>
  <c r="B26" i="5"/>
  <c r="B22" i="5"/>
  <c r="B14" i="5"/>
  <c r="B10" i="5"/>
  <c r="B6" i="5"/>
  <c r="B1" i="5"/>
  <c r="B41" i="1"/>
  <c r="B36" i="1"/>
  <c r="B31" i="1"/>
  <c r="B26" i="1"/>
  <c r="B22" i="1"/>
  <c r="B14" i="1"/>
  <c r="B10" i="1"/>
  <c r="B6" i="1"/>
  <c r="B1" i="1"/>
  <c r="B45" i="1"/>
  <c r="E5" i="5" l="1"/>
  <c r="E2" i="5"/>
  <c r="E4" i="5"/>
  <c r="E6" i="5"/>
  <c r="E3" i="5"/>
  <c r="E3" i="1"/>
  <c r="E2" i="1"/>
  <c r="E5" i="1"/>
  <c r="E6" i="1"/>
  <c r="E4" i="1"/>
  <c r="E8" i="1" l="1"/>
  <c r="E9" i="1" s="1"/>
  <c r="E8" i="5"/>
  <c r="E9" i="5" s="1"/>
  <c r="E12" i="5"/>
  <c r="E12" i="1"/>
  <c r="E10" i="5" l="1"/>
  <c r="E11" i="5" s="1"/>
  <c r="E10" i="1"/>
  <c r="E11" i="1" s="1"/>
</calcChain>
</file>

<file path=xl/sharedStrings.xml><?xml version="1.0" encoding="utf-8"?>
<sst xmlns="http://schemas.openxmlformats.org/spreadsheetml/2006/main" count="139" uniqueCount="70">
  <si>
    <t>CLO 1</t>
  </si>
  <si>
    <t>Score</t>
  </si>
  <si>
    <t># of objectives</t>
  </si>
  <si>
    <t>CLO 2</t>
  </si>
  <si>
    <t>CLO 3</t>
  </si>
  <si>
    <t>Overall Grade</t>
  </si>
  <si>
    <t>CLO 4</t>
  </si>
  <si>
    <t>CLO 5</t>
  </si>
  <si>
    <t>CLO 6</t>
  </si>
  <si>
    <t>CLO 7</t>
  </si>
  <si>
    <t>CLO 8</t>
  </si>
  <si>
    <t>Modeling Business Rules</t>
  </si>
  <si>
    <t>Define Classes &amp; Attributes</t>
  </si>
  <si>
    <t>Data Redundancy &amp; Integrity</t>
  </si>
  <si>
    <t>Refactor the relation</t>
  </si>
  <si>
    <t>Physical Modeling</t>
  </si>
  <si>
    <t>Object Relation/Document Mapping</t>
  </si>
  <si>
    <t>SQLAlchemy Basic</t>
  </si>
  <si>
    <t>MongoEngine Basic</t>
  </si>
  <si>
    <t>SQLAlchemy Advanced</t>
  </si>
  <si>
    <t>MongoEngine Advanced</t>
  </si>
  <si>
    <t>SQL Join</t>
  </si>
  <si>
    <t>Many to Many</t>
  </si>
  <si>
    <t>CLO 9</t>
  </si>
  <si>
    <t>Aggregation &amp; Subqueries</t>
  </si>
  <si>
    <t>CLO 10</t>
  </si>
  <si>
    <t>Relational Aggregation</t>
  </si>
  <si>
    <t>Relational Subqueries</t>
  </si>
  <si>
    <t>CLO 11</t>
  </si>
  <si>
    <t>Transaction Management</t>
  </si>
  <si>
    <t>CLO 12</t>
  </si>
  <si>
    <t>Data Life Cycle</t>
  </si>
  <si>
    <t>MongoDB $group</t>
  </si>
  <si>
    <t>SQL Recursion</t>
  </si>
  <si>
    <t>SQL Set Operators</t>
  </si>
  <si>
    <t xml:space="preserve">Data Life Cycle </t>
  </si>
  <si>
    <t>MongoDB $lookup</t>
  </si>
  <si>
    <t>Set Operators &amp; Recursion</t>
  </si>
  <si>
    <t>Categorization &amp; Inheritance</t>
  </si>
  <si>
    <t>M:N UML Modeling</t>
  </si>
  <si>
    <t>M:N - CRUD</t>
  </si>
  <si>
    <t>M:N - Physical</t>
  </si>
  <si>
    <t>Categorization UML Modeling</t>
  </si>
  <si>
    <t>Categorization CRUD</t>
  </si>
  <si>
    <t>Joins &amp; References</t>
  </si>
  <si>
    <t>Object Relation/Document Constraints</t>
  </si>
  <si>
    <t>Physical Modeling - Relational</t>
  </si>
  <si>
    <t>Functional Dependencies Cover</t>
  </si>
  <si>
    <t>Identify Classes &amp; Attributes</t>
  </si>
  <si>
    <t>Identify Associations</t>
  </si>
  <si>
    <t>Modeling Business Rules - Exam</t>
  </si>
  <si>
    <t>Data Redundancy &amp; Integrity - Exam</t>
  </si>
  <si>
    <t>Physical Modeling - Document based</t>
  </si>
  <si>
    <t>Physical Modeling - Exam</t>
  </si>
  <si>
    <t>Object Relation/Document Mapping - Exam</t>
  </si>
  <si>
    <t>Joins &amp; References - Exam</t>
  </si>
  <si>
    <t>Many to Many - Exam</t>
  </si>
  <si>
    <t>Categorization Physical Modeling</t>
  </si>
  <si>
    <t>Categorization &amp; Inheritance - Exam</t>
  </si>
  <si>
    <t>Aggregation &amp; Subqueries - Exam</t>
  </si>
  <si>
    <t>Set Operators &amp; Recursion - Exam</t>
  </si>
  <si>
    <t>ACID</t>
  </si>
  <si>
    <t>BASE &amp; comparison</t>
  </si>
  <si>
    <t>Transaction Management - Exam</t>
  </si>
  <si>
    <t>Object Relation/Document Constraints - Exam</t>
  </si>
  <si>
    <t>Data Life Cycle - Exam</t>
  </si>
  <si>
    <t>Class Points Ranking</t>
  </si>
  <si>
    <t>top 25%</t>
  </si>
  <si>
    <t>top 50%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</si>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</sst>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tabSelected="1" topLeftCell="A21" zoomScale="163" workbookViewId="0">
      <selection activeCell="B40" sqref="B40"/>
    </sheetView>
  </sheetViews>
  <sheetFormatPr baseColWidth="10" defaultColWidth="12.5" defaultRowHeight="15.75" customHeight="1"/>
  <cols>
    <col min="3" max="3" width="32.6640625" customWidth="1"/>
    <col min="4" max="4" width="14" customWidth="1"/>
    <col min="7" max="7" width="25.1640625" customWidth="1"/>
  </cols>
  <sheetData>
    <row r="1" spans="1:7" ht="13">
      <c r="A1" s="1" t="s">
        <v>0</v>
      </c>
      <c r="B1" s="2">
        <f>ROUND(AVERAGE(B2:B5),0)</f>
        <v>3</v>
      </c>
      <c r="C1" s="3" t="s">
        <v>11</v>
      </c>
      <c r="D1" s="4" t="s">
        <v>1</v>
      </c>
      <c r="E1" s="5" t="s">
        <v>2</v>
      </c>
      <c r="G1" s="19" t="s">
        <v>66</v>
      </c>
    </row>
    <row r="2" spans="1:7" ht="13">
      <c r="A2" s="16">
        <v>1.1000000000000001</v>
      </c>
      <c r="B2" s="16">
        <v>4</v>
      </c>
      <c r="C2" s="16" t="s">
        <v>48</v>
      </c>
      <c r="D2" s="6">
        <v>4</v>
      </c>
      <c r="E2" s="7">
        <f>(B$1=D2)+(B$6=D2)+(B$10=D2)+(B$14=D2)+(B$18=D2)+(B$22=D2)+(B$26=D2)+(B$31=D2)+(B$36=D2)+(B$41=D2)+(B$45=D2)+(B$49=D2)</f>
        <v>6</v>
      </c>
      <c r="F2" s="19" t="s">
        <v>67</v>
      </c>
    </row>
    <row r="3" spans="1:7" ht="13">
      <c r="A3" s="16">
        <v>1.2</v>
      </c>
      <c r="B3" s="16">
        <v>2</v>
      </c>
      <c r="C3" s="16" t="s">
        <v>12</v>
      </c>
      <c r="D3" s="6">
        <v>3</v>
      </c>
      <c r="E3" s="7">
        <f>(B$1=D3)+(B$6=D3)+(B$10=D3)+(B$14=D3)+(B$18=D3)+(B$22=D3)+(B$26=D3)+(B$31=D3)+(B$36=D3)+(B$41=D3)+(B$45=D3)+(B$49=D3)</f>
        <v>3</v>
      </c>
      <c r="F3" s="19" t="s">
        <v>68</v>
      </c>
    </row>
    <row r="4" spans="1:7" ht="13">
      <c r="A4" s="16">
        <v>1.3</v>
      </c>
      <c r="B4" s="16">
        <v>4</v>
      </c>
      <c r="C4" s="16" t="s">
        <v>49</v>
      </c>
      <c r="D4" s="6">
        <v>2</v>
      </c>
      <c r="E4" s="7">
        <f>(B$1=D4)+(B$6=D4)+(B$10=D4)+(B$14=D4)+(B$18=D4)+(B$22=D4)+(B$26=D4)+(B$31=D4)+(B$36=D4)+(B$41=D4)+(B$45=D4)+(B$49=D4)</f>
        <v>0</v>
      </c>
    </row>
    <row r="5" spans="1:7" ht="13">
      <c r="A5" s="16">
        <v>1.4</v>
      </c>
      <c r="B5" s="16">
        <v>0</v>
      </c>
      <c r="C5" s="16" t="s">
        <v>50</v>
      </c>
      <c r="D5" s="6">
        <v>1</v>
      </c>
      <c r="E5" s="7">
        <f>(B$1=D5)+(B$6=D5)+(B$10=D5)+(B$14=D5)+(B$18=D5)+(B$22=D5)+(B$26=D5)+(B$31=D5)+(B$36=D5)+(B$41=D5)+(B$45=D5)+(B$49=D5)</f>
        <v>1</v>
      </c>
    </row>
    <row r="6" spans="1:7" ht="13">
      <c r="A6" s="1" t="s">
        <v>3</v>
      </c>
      <c r="B6" s="2">
        <f>ROUND(AVERAGE(B7:B9),0)</f>
        <v>4</v>
      </c>
      <c r="C6" s="16" t="s">
        <v>13</v>
      </c>
      <c r="D6" s="8">
        <v>0</v>
      </c>
      <c r="E6" s="7">
        <f>(B$1=D6)+(B$6=D6)+(B$10=D6)+(B$14=D6)+(B$18=D6)+(B$22=D6)+(B$26=D6)+(B$31=D6)+(B$36=D6)+(B$41=D6)+(B$45=D6)+(B$49=D6)</f>
        <v>2</v>
      </c>
    </row>
    <row r="7" spans="1:7" ht="13">
      <c r="A7" s="3">
        <v>2.1</v>
      </c>
      <c r="B7" s="16">
        <v>4</v>
      </c>
      <c r="C7" s="16" t="s">
        <v>47</v>
      </c>
    </row>
    <row r="8" spans="1:7" ht="13">
      <c r="A8" s="3">
        <v>2.2000000000000002</v>
      </c>
      <c r="B8" s="16">
        <v>4</v>
      </c>
      <c r="C8" s="16" t="s">
        <v>14</v>
      </c>
      <c r="D8" s="9" t="s">
        <v>5</v>
      </c>
      <c r="E8" s="10" t="str">
        <f>IF(AND(E$3+E$2&gt;=12, E$2&gt;=7, G2&lt;&gt;""), "A", "")</f>
        <v/>
      </c>
    </row>
    <row r="9" spans="1:7" ht="13">
      <c r="A9" s="3">
        <v>2.4</v>
      </c>
      <c r="B9" s="16">
        <v>3</v>
      </c>
      <c r="C9" s="16" t="s">
        <v>51</v>
      </c>
      <c r="D9" s="11"/>
      <c r="E9" s="12" t="str">
        <f>IF(AND(E$8 &lt;&gt; "A", E$3 + E$2=12, OR(G3 &lt;&gt;"", G2 &lt;&gt;"")), "B", "")</f>
        <v/>
      </c>
    </row>
    <row r="10" spans="1:7" ht="13">
      <c r="A10" s="1" t="s">
        <v>4</v>
      </c>
      <c r="B10" s="2">
        <f>ROUND(AVERAGE(B11:B13),0)</f>
        <v>4</v>
      </c>
      <c r="C10" s="16" t="s">
        <v>15</v>
      </c>
      <c r="D10" s="11"/>
      <c r="E10" s="13" t="str">
        <f>IF(AND(B1&gt;=3, B6&gt;=3, B10&gt;=3, B14&gt;=3, B22&gt;=3, B26&gt;=3, B50&gt;=3, E3+E2&gt;=9, E9&lt;&gt;"B", E8&lt;&gt;"A"), "C", "")</f>
        <v>C</v>
      </c>
    </row>
    <row r="11" spans="1:7" ht="13">
      <c r="A11" s="3">
        <v>3.1</v>
      </c>
      <c r="B11" s="16">
        <v>4</v>
      </c>
      <c r="C11" s="16" t="s">
        <v>46</v>
      </c>
      <c r="D11" s="11"/>
      <c r="E11" s="13" t="str">
        <f>IF(AND(E8 &lt;&gt;"A", E9&lt;&gt;"B", E10&lt;&gt;"C", E2+E3&gt;5), "D", "")</f>
        <v/>
      </c>
    </row>
    <row r="12" spans="1:7" ht="13">
      <c r="A12" s="3">
        <v>3.2</v>
      </c>
      <c r="B12" s="16">
        <v>4</v>
      </c>
      <c r="C12" s="16" t="s">
        <v>52</v>
      </c>
      <c r="D12" s="14"/>
      <c r="E12" s="15" t="str">
        <f>IF(E$2+E$3&lt;6, "F", "")</f>
        <v/>
      </c>
    </row>
    <row r="13" spans="1:7" ht="13">
      <c r="A13" s="3">
        <v>3.3</v>
      </c>
      <c r="B13" s="16">
        <v>4</v>
      </c>
      <c r="C13" s="16" t="s">
        <v>53</v>
      </c>
    </row>
    <row r="14" spans="1:7" ht="13">
      <c r="A14" s="1" t="s">
        <v>6</v>
      </c>
      <c r="B14" s="2">
        <f>ROUND(AVERAGE(B15:B17),0)</f>
        <v>4</v>
      </c>
      <c r="C14" s="16" t="s">
        <v>16</v>
      </c>
    </row>
    <row r="15" spans="1:7" ht="13">
      <c r="A15" s="3">
        <v>4.0999999999999996</v>
      </c>
      <c r="B15" s="16">
        <v>4</v>
      </c>
      <c r="C15" s="16" t="s">
        <v>17</v>
      </c>
    </row>
    <row r="16" spans="1:7" ht="13">
      <c r="A16" s="18">
        <v>4.2</v>
      </c>
      <c r="B16" s="16">
        <v>4</v>
      </c>
      <c r="C16" s="16" t="s">
        <v>18</v>
      </c>
    </row>
    <row r="17" spans="1:3" ht="13">
      <c r="A17" s="18">
        <v>4.3</v>
      </c>
      <c r="B17" s="16">
        <v>4</v>
      </c>
      <c r="C17" s="16" t="s">
        <v>54</v>
      </c>
    </row>
    <row r="18" spans="1:3" ht="13">
      <c r="A18" s="1" t="s">
        <v>7</v>
      </c>
      <c r="B18" s="2">
        <f>ROUND(AVERAGE(B19:B21),0)</f>
        <v>3</v>
      </c>
      <c r="C18" s="16" t="s">
        <v>45</v>
      </c>
    </row>
    <row r="19" spans="1:3" ht="13">
      <c r="A19" s="3">
        <v>5.0999999999999996</v>
      </c>
      <c r="B19" s="16">
        <v>4</v>
      </c>
      <c r="C19" s="16" t="s">
        <v>19</v>
      </c>
    </row>
    <row r="20" spans="1:3" ht="13">
      <c r="A20" s="18">
        <v>5.2</v>
      </c>
      <c r="B20" s="16">
        <v>4</v>
      </c>
      <c r="C20" s="16" t="s">
        <v>20</v>
      </c>
    </row>
    <row r="21" spans="1:3" ht="13">
      <c r="A21" s="18">
        <v>5.3</v>
      </c>
      <c r="B21" s="16">
        <v>2</v>
      </c>
      <c r="C21" s="16" t="s">
        <v>64</v>
      </c>
    </row>
    <row r="22" spans="1:3" ht="13">
      <c r="A22" s="1" t="s">
        <v>8</v>
      </c>
      <c r="B22" s="2">
        <f>ROUND(AVERAGE(B23:B25),0)</f>
        <v>4</v>
      </c>
      <c r="C22" s="16" t="s">
        <v>44</v>
      </c>
    </row>
    <row r="23" spans="1:3" ht="13">
      <c r="A23" s="18">
        <v>6.1</v>
      </c>
      <c r="B23" s="16">
        <v>4</v>
      </c>
      <c r="C23" s="16" t="s">
        <v>21</v>
      </c>
    </row>
    <row r="24" spans="1:3" ht="13">
      <c r="A24" s="18">
        <v>6.2</v>
      </c>
      <c r="B24" s="16">
        <v>4</v>
      </c>
      <c r="C24" s="16" t="s">
        <v>36</v>
      </c>
    </row>
    <row r="25" spans="1:3" ht="13">
      <c r="A25" s="18">
        <v>6.3</v>
      </c>
      <c r="B25" s="16">
        <v>4</v>
      </c>
      <c r="C25" s="16" t="s">
        <v>55</v>
      </c>
    </row>
    <row r="26" spans="1:3" ht="13">
      <c r="A26" s="1" t="s">
        <v>9</v>
      </c>
      <c r="B26" s="2">
        <f>ROUND(AVERAGE(B27:B30),0)</f>
        <v>4</v>
      </c>
      <c r="C26" s="16" t="s">
        <v>22</v>
      </c>
    </row>
    <row r="27" spans="1:3" ht="13">
      <c r="A27" s="3">
        <v>7.1</v>
      </c>
      <c r="B27" s="16">
        <v>4</v>
      </c>
      <c r="C27" s="16" t="s">
        <v>39</v>
      </c>
    </row>
    <row r="28" spans="1:3" ht="13">
      <c r="A28" s="18">
        <v>7.2</v>
      </c>
      <c r="B28" s="16">
        <v>4</v>
      </c>
      <c r="C28" s="16" t="s">
        <v>41</v>
      </c>
    </row>
    <row r="29" spans="1:3" ht="13">
      <c r="A29" s="3">
        <v>7.3</v>
      </c>
      <c r="B29" s="16">
        <v>4</v>
      </c>
      <c r="C29" s="16" t="s">
        <v>40</v>
      </c>
    </row>
    <row r="30" spans="1:3" ht="13">
      <c r="A30" s="3">
        <v>7.4</v>
      </c>
      <c r="B30" s="16">
        <v>2</v>
      </c>
      <c r="C30" s="16" t="s">
        <v>56</v>
      </c>
    </row>
    <row r="31" spans="1:3" ht="13">
      <c r="A31" s="17" t="s">
        <v>10</v>
      </c>
      <c r="B31" s="2">
        <f>ROUND(AVERAGE(B32:B35),0)</f>
        <v>3</v>
      </c>
      <c r="C31" s="16" t="s">
        <v>38</v>
      </c>
    </row>
    <row r="32" spans="1:3" ht="13">
      <c r="A32" s="3">
        <v>8.1</v>
      </c>
      <c r="B32" s="16">
        <v>4</v>
      </c>
      <c r="C32" s="16" t="s">
        <v>42</v>
      </c>
    </row>
    <row r="33" spans="1:3" ht="13">
      <c r="A33" s="3">
        <v>8.1999999999999993</v>
      </c>
      <c r="B33" s="16">
        <v>4</v>
      </c>
      <c r="C33" s="16" t="s">
        <v>57</v>
      </c>
    </row>
    <row r="34" spans="1:3" ht="13">
      <c r="A34" s="18">
        <v>8.3000000000000007</v>
      </c>
      <c r="B34" s="16">
        <v>4</v>
      </c>
      <c r="C34" s="16" t="s">
        <v>43</v>
      </c>
    </row>
    <row r="35" spans="1:3" ht="13">
      <c r="A35" s="18">
        <v>8.4</v>
      </c>
      <c r="B35" s="16">
        <v>0</v>
      </c>
      <c r="C35" s="16" t="s">
        <v>58</v>
      </c>
    </row>
    <row r="36" spans="1:3" ht="13">
      <c r="A36" s="17" t="s">
        <v>23</v>
      </c>
      <c r="B36" s="2">
        <f>ROUND(AVERAGE(B37:B40),0)</f>
        <v>1</v>
      </c>
      <c r="C36" s="16" t="s">
        <v>24</v>
      </c>
    </row>
    <row r="37" spans="1:3" ht="13">
      <c r="A37" s="3">
        <v>9.1</v>
      </c>
      <c r="B37" s="16">
        <v>0</v>
      </c>
      <c r="C37" s="16" t="s">
        <v>26</v>
      </c>
    </row>
    <row r="38" spans="1:3" ht="13">
      <c r="A38" s="18">
        <v>9.1999999999999993</v>
      </c>
      <c r="B38" s="16">
        <v>0</v>
      </c>
      <c r="C38" s="16" t="s">
        <v>27</v>
      </c>
    </row>
    <row r="39" spans="1:3" ht="13">
      <c r="A39" s="18">
        <v>9.3000000000000007</v>
      </c>
      <c r="B39" s="16">
        <v>0</v>
      </c>
      <c r="C39" s="16" t="s">
        <v>32</v>
      </c>
    </row>
    <row r="40" spans="1:3" ht="13">
      <c r="A40" s="18">
        <v>9.4</v>
      </c>
      <c r="B40" s="16">
        <v>3</v>
      </c>
      <c r="C40" s="16" t="s">
        <v>59</v>
      </c>
    </row>
    <row r="41" spans="1:3" ht="13">
      <c r="A41" s="17" t="s">
        <v>25</v>
      </c>
      <c r="B41" s="2">
        <f>ROUND(AVERAGE(B42:B44), 0)</f>
        <v>0</v>
      </c>
      <c r="C41" s="16" t="s">
        <v>37</v>
      </c>
    </row>
    <row r="42" spans="1:3" ht="15.75" customHeight="1">
      <c r="A42" s="3">
        <v>10.1</v>
      </c>
      <c r="B42" s="16">
        <v>0</v>
      </c>
      <c r="C42" s="16" t="s">
        <v>34</v>
      </c>
    </row>
    <row r="43" spans="1:3" ht="15.75" customHeight="1">
      <c r="A43" s="18">
        <v>10.199999999999999</v>
      </c>
      <c r="B43" s="16">
        <v>0</v>
      </c>
      <c r="C43" s="16" t="s">
        <v>33</v>
      </c>
    </row>
    <row r="44" spans="1:3" ht="15.75" customHeight="1">
      <c r="A44" s="18">
        <v>10.3</v>
      </c>
      <c r="B44" s="16">
        <v>0</v>
      </c>
      <c r="C44" s="16" t="s">
        <v>60</v>
      </c>
    </row>
    <row r="45" spans="1:3" ht="15.75" customHeight="1">
      <c r="A45" s="17" t="s">
        <v>28</v>
      </c>
      <c r="B45" s="2">
        <f>ROUND(AVERAGE(B46:B46),0)</f>
        <v>0</v>
      </c>
      <c r="C45" s="16" t="s">
        <v>29</v>
      </c>
    </row>
    <row r="46" spans="1:3" ht="15.75" customHeight="1">
      <c r="A46" s="3">
        <v>11.1</v>
      </c>
      <c r="B46" s="16">
        <v>0</v>
      </c>
      <c r="C46" s="16" t="s">
        <v>61</v>
      </c>
    </row>
    <row r="47" spans="1:3" ht="15.75" customHeight="1">
      <c r="A47" s="3">
        <v>11.2</v>
      </c>
      <c r="B47" s="16">
        <v>4</v>
      </c>
      <c r="C47" s="16" t="s">
        <v>62</v>
      </c>
    </row>
    <row r="48" spans="1:3" ht="15.75" customHeight="1">
      <c r="A48" s="3">
        <v>11.3</v>
      </c>
      <c r="B48" s="16">
        <v>0</v>
      </c>
      <c r="C48" s="16" t="s">
        <v>63</v>
      </c>
    </row>
    <row r="49" spans="1:3" ht="15.75" customHeight="1">
      <c r="A49" s="17" t="s">
        <v>30</v>
      </c>
      <c r="B49" s="2">
        <f>ROUND(AVERAGE(B50:B51),0)</f>
        <v>4</v>
      </c>
      <c r="C49" s="16" t="s">
        <v>31</v>
      </c>
    </row>
    <row r="50" spans="1:3" ht="15.75" customHeight="1">
      <c r="A50" s="3">
        <v>12.1</v>
      </c>
      <c r="B50" s="16">
        <v>4</v>
      </c>
      <c r="C50" s="16" t="s">
        <v>35</v>
      </c>
    </row>
    <row r="51" spans="1:3" ht="15.75" customHeight="1">
      <c r="A51" s="3">
        <v>12.2</v>
      </c>
      <c r="B51" s="16">
        <v>4</v>
      </c>
      <c r="C51" s="16" t="s">
        <v>65</v>
      </c>
    </row>
  </sheetData>
  <conditionalFormatting sqref="B6 B1 B10 B14 B18 B22 B26">
    <cfRule type="colorScale" priority="7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5">
    <cfRule type="colorScale" priority="2">
      <colorScale>
        <cfvo type="formula" val="0"/>
        <cfvo type="formula" val="4"/>
        <color rgb="FFFF0000"/>
        <color rgb="FF00FF00"/>
      </colorScale>
    </cfRule>
  </conditionalFormatting>
  <conditionalFormatting sqref="B49">
    <cfRule type="colorScale" priority="1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5128-63B0-472B-A1E9-5566F801AF45}">
  <dimension ref="A1:G52"/>
  <sheetViews>
    <sheetView workbookViewId="0">
      <selection activeCell="E12" sqref="E12"/>
    </sheetView>
  </sheetViews>
  <sheetFormatPr baseColWidth="10" defaultColWidth="12.5" defaultRowHeight="13"/>
  <cols>
    <col min="3" max="3" width="32.6640625" customWidth="1"/>
    <col min="4" max="4" width="14" customWidth="1"/>
    <col min="7" max="7" width="25.1640625" customWidth="1"/>
  </cols>
  <sheetData>
    <row r="1" spans="1:7">
      <c r="A1" s="1" t="s">
        <v>0</v>
      </c>
      <c r="B1" s="2">
        <f>ROUND(AVERAGE(B2:B5),0)</f>
        <v>4</v>
      </c>
      <c r="C1" s="3" t="s">
        <v>11</v>
      </c>
      <c r="D1" s="4" t="s">
        <v>1</v>
      </c>
      <c r="E1" s="5" t="s">
        <v>2</v>
      </c>
      <c r="G1" s="19" t="s">
        <v>66</v>
      </c>
    </row>
    <row r="2" spans="1:7">
      <c r="A2" s="16">
        <v>1.1000000000000001</v>
      </c>
      <c r="B2" s="16">
        <v>3</v>
      </c>
      <c r="C2" s="16" t="s">
        <v>48</v>
      </c>
      <c r="D2" s="6">
        <v>4</v>
      </c>
      <c r="E2" s="7">
        <f>(B$1=D2)+(B$6=D2)+(B$10=D2)+(B$14=D2)+(B$18=D2)+(B$22=D2)+(B$26=D2)+(B$31=D2)+(B$36=D2)+(B$41=D2)+(B$45=D2)+(B$49=D2)</f>
        <v>6</v>
      </c>
      <c r="F2" s="19" t="s">
        <v>67</v>
      </c>
      <c r="G2" s="19" t="s">
        <v>69</v>
      </c>
    </row>
    <row r="3" spans="1:7">
      <c r="A3" s="16">
        <v>1.2</v>
      </c>
      <c r="B3" s="16">
        <v>4</v>
      </c>
      <c r="C3" s="16" t="s">
        <v>12</v>
      </c>
      <c r="D3" s="6">
        <v>3</v>
      </c>
      <c r="E3" s="7">
        <f>(B$1=D3)+(B$6=D3)+(B$10=D3)+(B$14=D3)+(B$18=D3)+(B$22=D3)+(B$26=D3)+(B$31=D3)+(B$36=D3)+(B$41=D3)+(B$45=D3)+(B$49=D3)</f>
        <v>6</v>
      </c>
      <c r="F3" s="19" t="s">
        <v>68</v>
      </c>
    </row>
    <row r="4" spans="1:7">
      <c r="A4" s="16">
        <v>1.3</v>
      </c>
      <c r="B4" s="16">
        <v>4</v>
      </c>
      <c r="C4" s="16" t="s">
        <v>49</v>
      </c>
      <c r="D4" s="6">
        <v>2</v>
      </c>
      <c r="E4" s="7">
        <f>(B$1=D4)+(B$6=D4)+(B$10=D4)+(B$14=D4)+(B$18=D4)+(B$22=D4)+(B$26=D4)+(B$31=D4)+(B$36=D4)+(B$41=D4)+(B$45=D4)+(B$49=D4)</f>
        <v>0</v>
      </c>
    </row>
    <row r="5" spans="1:7">
      <c r="A5" s="16">
        <v>1.4</v>
      </c>
      <c r="B5" s="16">
        <v>4</v>
      </c>
      <c r="C5" s="16" t="s">
        <v>50</v>
      </c>
      <c r="D5" s="6">
        <v>1</v>
      </c>
      <c r="E5" s="7">
        <f>(B$1=D5)+(B$6=D5)+(B$10=D5)+(B$14=D5)+(B$18=D5)+(B$22=D5)+(B$26=D5)+(B$31=D5)+(B$36=D5)+(B$41=D5)+(B$45=D5)+(B$49=D5)</f>
        <v>0</v>
      </c>
    </row>
    <row r="6" spans="1:7">
      <c r="A6" s="1" t="s">
        <v>3</v>
      </c>
      <c r="B6" s="2">
        <f>ROUND(AVERAGE(B7:B9),0)</f>
        <v>3</v>
      </c>
      <c r="C6" s="16" t="s">
        <v>13</v>
      </c>
      <c r="D6" s="8">
        <v>0</v>
      </c>
      <c r="E6" s="7">
        <f>(B$1=D6)+(B$6=D6)+(B$10=D6)+(B$14=D6)+(B$18=D6)+(B$22=D6)+(B$26=D6)+(B$31=D6)+(B$36=D6)+(B$41=D6)+(B$45=D6)+(B$49=D6)</f>
        <v>0</v>
      </c>
    </row>
    <row r="7" spans="1:7">
      <c r="A7" s="3">
        <v>2.1</v>
      </c>
      <c r="B7" s="16">
        <v>3</v>
      </c>
      <c r="C7" s="16" t="s">
        <v>47</v>
      </c>
    </row>
    <row r="8" spans="1:7">
      <c r="A8" s="3">
        <v>2.2000000000000002</v>
      </c>
      <c r="B8" s="16">
        <v>3</v>
      </c>
      <c r="C8" s="16" t="s">
        <v>14</v>
      </c>
      <c r="D8" s="9" t="s">
        <v>5</v>
      </c>
      <c r="E8" s="10" t="str">
        <f>IF(AND(E$3+E$2&gt;=12, E$2&gt;=7, G2&lt;&gt;""), "A", "")</f>
        <v/>
      </c>
    </row>
    <row r="9" spans="1:7">
      <c r="A9" s="3">
        <v>2.4</v>
      </c>
      <c r="B9" s="16">
        <v>4</v>
      </c>
      <c r="C9" s="16" t="s">
        <v>51</v>
      </c>
      <c r="D9" s="11"/>
      <c r="E9" s="12" t="str">
        <f>IF(AND(E$8 &lt;&gt; "A", E$3 + E$2=12, OR(G3 &lt;&gt;"", G2 &lt;&gt;"")), "B", "")</f>
        <v>B</v>
      </c>
    </row>
    <row r="10" spans="1:7">
      <c r="A10" s="1" t="s">
        <v>4</v>
      </c>
      <c r="B10" s="2">
        <f>ROUND(AVERAGE(B11:B13),0)</f>
        <v>4</v>
      </c>
      <c r="C10" s="16" t="s">
        <v>15</v>
      </c>
      <c r="D10" s="11"/>
      <c r="E10" s="13" t="str">
        <f>IF(AND(B1&gt;=3, B6&gt;=3, B10&gt;=3, B14&gt;=3, B22&gt;=3, B26&gt;=3, B50&gt;=3, E3+E2&gt;=9, E9&lt;&gt;"B", E8&lt;&gt;"A"), "C", "")</f>
        <v/>
      </c>
    </row>
    <row r="11" spans="1:7">
      <c r="A11" s="3">
        <v>3.1</v>
      </c>
      <c r="B11" s="16">
        <v>4</v>
      </c>
      <c r="C11" s="16" t="s">
        <v>46</v>
      </c>
      <c r="D11" s="11"/>
      <c r="E11" s="13" t="str">
        <f>IF(AND(E8 &lt;&gt;"A", E9&lt;&gt;"B", E10&lt;&gt;"C", E2+E3&gt;5), "D", "")</f>
        <v/>
      </c>
    </row>
    <row r="12" spans="1:7">
      <c r="A12" s="3">
        <v>3.2</v>
      </c>
      <c r="B12" s="16">
        <v>3</v>
      </c>
      <c r="C12" s="16" t="s">
        <v>52</v>
      </c>
      <c r="D12" s="14"/>
      <c r="E12" s="15" t="str">
        <f>IF(E$2+E$3&lt;6, "F", "")</f>
        <v/>
      </c>
    </row>
    <row r="13" spans="1:7">
      <c r="A13" s="3">
        <v>3.3</v>
      </c>
      <c r="B13" s="16">
        <v>4</v>
      </c>
      <c r="C13" s="16" t="s">
        <v>53</v>
      </c>
    </row>
    <row r="14" spans="1:7">
      <c r="A14" s="1" t="s">
        <v>6</v>
      </c>
      <c r="B14" s="2">
        <f>ROUND(AVERAGE(B15:B17),0)</f>
        <v>4</v>
      </c>
      <c r="C14" s="16" t="s">
        <v>16</v>
      </c>
    </row>
    <row r="15" spans="1:7">
      <c r="A15" s="3">
        <v>4.0999999999999996</v>
      </c>
      <c r="B15" s="16">
        <v>4</v>
      </c>
      <c r="C15" s="16" t="s">
        <v>17</v>
      </c>
    </row>
    <row r="16" spans="1:7">
      <c r="A16" s="18">
        <v>4.2</v>
      </c>
      <c r="B16" s="16">
        <v>4</v>
      </c>
      <c r="C16" s="16" t="s">
        <v>18</v>
      </c>
    </row>
    <row r="17" spans="1:3">
      <c r="A17" s="18">
        <v>4.3</v>
      </c>
      <c r="B17" s="16">
        <v>3</v>
      </c>
      <c r="C17" s="16" t="s">
        <v>54</v>
      </c>
    </row>
    <row r="18" spans="1:3">
      <c r="A18" s="1" t="s">
        <v>7</v>
      </c>
      <c r="B18" s="2">
        <f>ROUND(AVERAGE(B19:B21),0)</f>
        <v>4</v>
      </c>
      <c r="C18" s="16" t="s">
        <v>45</v>
      </c>
    </row>
    <row r="19" spans="1:3">
      <c r="A19" s="3">
        <v>5.0999999999999996</v>
      </c>
      <c r="B19" s="16">
        <v>4</v>
      </c>
      <c r="C19" s="16" t="s">
        <v>19</v>
      </c>
    </row>
    <row r="20" spans="1:3">
      <c r="A20" s="18">
        <v>5.2</v>
      </c>
      <c r="B20" s="16">
        <v>3</v>
      </c>
      <c r="C20" s="16" t="s">
        <v>20</v>
      </c>
    </row>
    <row r="21" spans="1:3">
      <c r="A21" s="18">
        <v>5.3</v>
      </c>
      <c r="B21" s="16">
        <v>4</v>
      </c>
      <c r="C21" s="16" t="s">
        <v>64</v>
      </c>
    </row>
    <row r="22" spans="1:3">
      <c r="A22" s="1" t="s">
        <v>8</v>
      </c>
      <c r="B22" s="2">
        <f>ROUND(AVERAGE(B23:B25),0)</f>
        <v>4</v>
      </c>
      <c r="C22" s="16" t="s">
        <v>44</v>
      </c>
    </row>
    <row r="23" spans="1:3">
      <c r="A23" s="18">
        <v>6.1</v>
      </c>
      <c r="B23" s="16">
        <v>4</v>
      </c>
      <c r="C23" s="16" t="s">
        <v>21</v>
      </c>
    </row>
    <row r="24" spans="1:3">
      <c r="A24" s="18">
        <v>6.2</v>
      </c>
      <c r="B24" s="16">
        <v>4</v>
      </c>
      <c r="C24" s="16" t="s">
        <v>36</v>
      </c>
    </row>
    <row r="25" spans="1:3">
      <c r="A25" s="18">
        <v>6.3</v>
      </c>
      <c r="B25" s="16">
        <v>4</v>
      </c>
      <c r="C25" s="16" t="s">
        <v>55</v>
      </c>
    </row>
    <row r="26" spans="1:3">
      <c r="A26" s="1" t="s">
        <v>9</v>
      </c>
      <c r="B26" s="2">
        <f>ROUND(AVERAGE(B27:B30),0)</f>
        <v>3</v>
      </c>
      <c r="C26" s="16" t="s">
        <v>22</v>
      </c>
    </row>
    <row r="27" spans="1:3">
      <c r="A27" s="3">
        <v>7.1</v>
      </c>
      <c r="B27" s="16">
        <v>3</v>
      </c>
      <c r="C27" s="16" t="s">
        <v>39</v>
      </c>
    </row>
    <row r="28" spans="1:3">
      <c r="A28" s="18">
        <v>7.2</v>
      </c>
      <c r="B28" s="16">
        <v>3</v>
      </c>
      <c r="C28" s="16" t="s">
        <v>41</v>
      </c>
    </row>
    <row r="29" spans="1:3">
      <c r="A29" s="3">
        <v>7.3</v>
      </c>
      <c r="B29" s="16">
        <v>3</v>
      </c>
      <c r="C29" s="16" t="s">
        <v>40</v>
      </c>
    </row>
    <row r="30" spans="1:3">
      <c r="A30" s="3">
        <v>7.4</v>
      </c>
      <c r="B30" s="16">
        <v>3</v>
      </c>
      <c r="C30" s="16" t="s">
        <v>56</v>
      </c>
    </row>
    <row r="31" spans="1:3">
      <c r="A31" s="17" t="s">
        <v>10</v>
      </c>
      <c r="B31" s="2">
        <f>ROUND(AVERAGE(B32:B35),0)</f>
        <v>3</v>
      </c>
      <c r="C31" s="16" t="s">
        <v>38</v>
      </c>
    </row>
    <row r="32" spans="1:3">
      <c r="A32" s="3">
        <v>8.1</v>
      </c>
      <c r="B32" s="16">
        <v>3</v>
      </c>
      <c r="C32" s="16" t="s">
        <v>42</v>
      </c>
    </row>
    <row r="33" spans="1:3">
      <c r="A33" s="3">
        <v>8.1999999999999993</v>
      </c>
      <c r="B33" s="16">
        <v>3</v>
      </c>
      <c r="C33" s="16" t="s">
        <v>57</v>
      </c>
    </row>
    <row r="34" spans="1:3">
      <c r="A34" s="18">
        <v>8.3000000000000007</v>
      </c>
      <c r="B34" s="16">
        <v>3</v>
      </c>
      <c r="C34" s="16" t="s">
        <v>43</v>
      </c>
    </row>
    <row r="35" spans="1:3">
      <c r="A35" s="18">
        <v>8.4</v>
      </c>
      <c r="B35" s="16">
        <v>3</v>
      </c>
      <c r="C35" s="16" t="s">
        <v>58</v>
      </c>
    </row>
    <row r="36" spans="1:3">
      <c r="A36" s="17" t="s">
        <v>23</v>
      </c>
      <c r="B36" s="2">
        <f>ROUND(AVERAGE(B37:B40),0)</f>
        <v>4</v>
      </c>
      <c r="C36" s="16" t="s">
        <v>24</v>
      </c>
    </row>
    <row r="37" spans="1:3">
      <c r="A37" s="3">
        <v>9.1</v>
      </c>
      <c r="B37" s="16">
        <v>4</v>
      </c>
      <c r="C37" s="16" t="s">
        <v>26</v>
      </c>
    </row>
    <row r="38" spans="1:3">
      <c r="A38" s="18">
        <v>9.1999999999999993</v>
      </c>
      <c r="B38" s="16">
        <v>3</v>
      </c>
      <c r="C38" s="16" t="s">
        <v>27</v>
      </c>
    </row>
    <row r="39" spans="1:3">
      <c r="A39" s="18">
        <v>9.3000000000000007</v>
      </c>
      <c r="B39" s="16">
        <v>3</v>
      </c>
      <c r="C39" s="16" t="s">
        <v>32</v>
      </c>
    </row>
    <row r="40" spans="1:3">
      <c r="A40" s="18">
        <v>9.4</v>
      </c>
      <c r="B40" s="16">
        <v>4</v>
      </c>
      <c r="C40" s="16" t="s">
        <v>59</v>
      </c>
    </row>
    <row r="41" spans="1:3">
      <c r="A41" s="17" t="s">
        <v>25</v>
      </c>
      <c r="B41" s="2">
        <f>ROUND(AVERAGE(B42:B44), 0)</f>
        <v>3</v>
      </c>
      <c r="C41" s="16" t="s">
        <v>37</v>
      </c>
    </row>
    <row r="42" spans="1:3" ht="15.75" customHeight="1">
      <c r="A42" s="3">
        <v>10.1</v>
      </c>
      <c r="B42" s="16">
        <v>4</v>
      </c>
      <c r="C42" s="16" t="s">
        <v>34</v>
      </c>
    </row>
    <row r="43" spans="1:3" ht="15.75" customHeight="1">
      <c r="A43" s="18">
        <v>10.199999999999999</v>
      </c>
      <c r="B43" s="16">
        <v>3</v>
      </c>
      <c r="C43" s="16" t="s">
        <v>33</v>
      </c>
    </row>
    <row r="44" spans="1:3" ht="15.75" customHeight="1">
      <c r="A44" s="18">
        <v>10.3</v>
      </c>
      <c r="B44" s="16">
        <v>3</v>
      </c>
      <c r="C44" s="16" t="s">
        <v>60</v>
      </c>
    </row>
    <row r="45" spans="1:3" ht="15.75" customHeight="1">
      <c r="A45" s="17" t="s">
        <v>28</v>
      </c>
      <c r="B45" s="2">
        <f>ROUND(AVERAGE(B46:B46),0)</f>
        <v>3</v>
      </c>
      <c r="C45" s="16" t="s">
        <v>29</v>
      </c>
    </row>
    <row r="46" spans="1:3" ht="15.75" customHeight="1">
      <c r="A46" s="3">
        <v>11.1</v>
      </c>
      <c r="B46" s="16">
        <v>3</v>
      </c>
      <c r="C46" s="16" t="s">
        <v>61</v>
      </c>
    </row>
    <row r="47" spans="1:3" ht="15.75" customHeight="1">
      <c r="A47" s="3">
        <v>11.2</v>
      </c>
      <c r="B47" s="16">
        <v>3</v>
      </c>
      <c r="C47" s="16" t="s">
        <v>62</v>
      </c>
    </row>
    <row r="48" spans="1:3" ht="15.75" customHeight="1">
      <c r="A48" s="3">
        <v>11.3</v>
      </c>
      <c r="B48" s="16">
        <v>3</v>
      </c>
      <c r="C48" s="16" t="s">
        <v>63</v>
      </c>
    </row>
    <row r="49" spans="1:3" ht="15.75" customHeight="1">
      <c r="A49" s="17" t="s">
        <v>30</v>
      </c>
      <c r="B49" s="2">
        <f>ROUND(AVERAGE(B50:B51),0)</f>
        <v>3</v>
      </c>
      <c r="C49" s="16" t="s">
        <v>31</v>
      </c>
    </row>
    <row r="50" spans="1:3" ht="15.75" customHeight="1">
      <c r="A50" s="3">
        <v>12.1</v>
      </c>
      <c r="B50" s="16">
        <v>3</v>
      </c>
      <c r="C50" s="16" t="s">
        <v>35</v>
      </c>
    </row>
    <row r="51" spans="1:3" ht="15.75" customHeight="1">
      <c r="A51" s="3">
        <v>12.2</v>
      </c>
      <c r="B51" s="16">
        <v>3</v>
      </c>
      <c r="C51" s="16" t="s">
        <v>65</v>
      </c>
    </row>
    <row r="52" spans="1:3" ht="15.75" customHeight="1"/>
  </sheetData>
  <conditionalFormatting sqref="B6 B1 B10 B14 B18 B22 B26">
    <cfRule type="colorScale" priority="6">
      <colorScale>
        <cfvo type="formula" val="0"/>
        <cfvo type="formula" val="4"/>
        <color rgb="FFFF0000"/>
        <color rgb="FF00FF00"/>
      </colorScale>
    </cfRule>
  </conditionalFormatting>
  <conditionalFormatting sqref="B31">
    <cfRule type="colorScale" priority="5">
      <colorScale>
        <cfvo type="formula" val="0"/>
        <cfvo type="formula" val="4"/>
        <color rgb="FFFF0000"/>
        <color rgb="FF00FF00"/>
      </colorScale>
    </cfRule>
  </conditionalFormatting>
  <conditionalFormatting sqref="B36">
    <cfRule type="colorScale" priority="4">
      <colorScale>
        <cfvo type="formula" val="0"/>
        <cfvo type="formula" val="4"/>
        <color rgb="FFFF0000"/>
        <color rgb="FF00FF00"/>
      </colorScale>
    </cfRule>
  </conditionalFormatting>
  <conditionalFormatting sqref="B41">
    <cfRule type="colorScale" priority="3">
      <colorScale>
        <cfvo type="formula" val="0"/>
        <cfvo type="formula" val="4"/>
        <color rgb="FFFF0000"/>
        <color rgb="FF00FF00"/>
      </colorScale>
    </cfRule>
  </conditionalFormatting>
  <conditionalFormatting sqref="B45">
    <cfRule type="colorScale" priority="2">
      <colorScale>
        <cfvo type="formula" val="0"/>
        <cfvo type="formula" val="4"/>
        <color rgb="FFFF0000"/>
        <color rgb="FF00FF00"/>
      </colorScale>
    </cfRule>
  </conditionalFormatting>
  <conditionalFormatting sqref="B49">
    <cfRule type="colorScale" priority="1">
      <colorScale>
        <cfvo type="formula" val="0"/>
        <cfvo type="formula" val="4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Sheet</vt:lpstr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Carlos Aguilera</cp:lastModifiedBy>
  <dcterms:created xsi:type="dcterms:W3CDTF">2024-08-10T03:08:31Z</dcterms:created>
  <dcterms:modified xsi:type="dcterms:W3CDTF">2025-05-04T05:29:27Z</dcterms:modified>
</cp:coreProperties>
</file>