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evnull404/Desktop/"/>
    </mc:Choice>
  </mc:AlternateContent>
  <xr:revisionPtr revIDLastSave="0" documentId="8_{1690F1F7-8F90-2647-A03E-EFA29F831076}" xr6:coauthVersionLast="47" xr6:coauthVersionMax="47" xr10:uidLastSave="{00000000-0000-0000-0000-000000000000}"/>
  <bookViews>
    <workbookView xWindow="0" yWindow="500" windowWidth="28800" windowHeight="17500" tabRatio="599" xr2:uid="{00000000-000D-0000-FFFF-FFFF00000000}"/>
  </bookViews>
  <sheets>
    <sheet name="SUBTR5SUR" sheetId="2" r:id="rId1"/>
    <sheet name="LIBERACIONES" sheetId="8" r:id="rId2"/>
    <sheet name="Hoja1" sheetId="3" r:id="rId3"/>
    <sheet name="SUELO - CAL" sheetId="6" r:id="rId4"/>
    <sheet name="TERRAPLÉN ADECUADO" sheetId="7" r:id="rId5"/>
    <sheet name="Hoja2" sheetId="5" r:id="rId6"/>
    <sheet name="MUESTRA sub 3 (2)" sheetId="4" state="hidden" r:id="rId7"/>
  </sheets>
  <definedNames>
    <definedName name="GS">#REF!</definedName>
    <definedName name="_xlnm.Print_Area" localSheetId="0">SUBTR5SUR!$A$1:$BFH$114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3" i="8" l="1"/>
  <c r="G70" i="8"/>
  <c r="G71" i="8"/>
  <c r="G72" i="8"/>
  <c r="G68" i="8"/>
  <c r="G69" i="8"/>
  <c r="G65" i="8"/>
  <c r="G66" i="8"/>
  <c r="G67" i="8"/>
  <c r="G62" i="8"/>
  <c r="G63" i="8"/>
  <c r="G64" i="8"/>
  <c r="G55" i="8"/>
  <c r="G56" i="8"/>
  <c r="G54" i="8"/>
  <c r="G58" i="8"/>
  <c r="G59" i="8"/>
  <c r="G60" i="8"/>
  <c r="G61" i="8"/>
  <c r="G53" i="8"/>
  <c r="G57" i="8"/>
  <c r="G50" i="8"/>
  <c r="G51" i="8"/>
  <c r="G52" i="8"/>
  <c r="G43" i="8"/>
  <c r="G44" i="8"/>
  <c r="G45" i="8"/>
  <c r="G46" i="8"/>
  <c r="G47" i="8"/>
  <c r="G48" i="8"/>
  <c r="G49" i="8"/>
  <c r="G40" i="8"/>
  <c r="G41" i="8"/>
  <c r="G42" i="8"/>
  <c r="G37" i="8"/>
  <c r="G38" i="8"/>
  <c r="G39" i="8"/>
  <c r="G34" i="8"/>
  <c r="G35" i="8"/>
  <c r="G36" i="8"/>
  <c r="G33" i="8"/>
  <c r="G32" i="8"/>
  <c r="G4" i="8"/>
  <c r="G17" i="8"/>
  <c r="G28" i="8"/>
  <c r="G25" i="8"/>
  <c r="G24" i="8"/>
  <c r="G23" i="8"/>
  <c r="G16" i="8"/>
  <c r="G26" i="8"/>
  <c r="G11" i="8"/>
  <c r="G7" i="8"/>
  <c r="G8" i="8"/>
  <c r="G9" i="8"/>
  <c r="G10" i="8"/>
  <c r="G18" i="8"/>
  <c r="G14" i="8"/>
  <c r="G15" i="8"/>
  <c r="G12" i="8"/>
  <c r="G13" i="8"/>
  <c r="G5" i="8"/>
  <c r="G6" i="8"/>
  <c r="G19" i="8"/>
  <c r="G20" i="8"/>
  <c r="G21" i="8"/>
  <c r="G22" i="8"/>
  <c r="G27" i="8"/>
  <c r="I16" i="7" l="1"/>
  <c r="I22" i="7" s="1"/>
  <c r="I17" i="7"/>
  <c r="I18" i="7"/>
  <c r="I19" i="7"/>
  <c r="I20" i="7"/>
  <c r="I21" i="7"/>
  <c r="H16" i="7"/>
  <c r="H17" i="7"/>
  <c r="H18" i="7"/>
  <c r="H19" i="7"/>
  <c r="H20" i="7"/>
  <c r="H21" i="7"/>
  <c r="H22" i="7"/>
  <c r="G22" i="7"/>
  <c r="F20" i="7"/>
  <c r="F21" i="7"/>
  <c r="F19" i="7"/>
  <c r="F17" i="7"/>
  <c r="F42" i="7"/>
  <c r="H42" i="7"/>
  <c r="I42" i="7" s="1"/>
  <c r="F43" i="7"/>
  <c r="H43" i="7"/>
  <c r="I43" i="7" s="1"/>
  <c r="F41" i="7"/>
  <c r="H41" i="7"/>
  <c r="I41" i="7" s="1"/>
  <c r="F44" i="7"/>
  <c r="H44" i="7"/>
  <c r="I44" i="7" s="1"/>
  <c r="F45" i="7"/>
  <c r="H45" i="7"/>
  <c r="I45" i="7" s="1"/>
  <c r="F40" i="7"/>
  <c r="H40" i="7"/>
  <c r="I40" i="7" s="1"/>
  <c r="G46" i="7"/>
  <c r="F38" i="7"/>
  <c r="H38" i="7"/>
  <c r="I38" i="7" s="1"/>
  <c r="F39" i="7"/>
  <c r="H39" i="7"/>
  <c r="I39" i="7" s="1"/>
  <c r="F35" i="7"/>
  <c r="H35" i="7"/>
  <c r="I35" i="7" s="1"/>
  <c r="F36" i="7"/>
  <c r="H36" i="7"/>
  <c r="I36" i="7" s="1"/>
  <c r="F37" i="7"/>
  <c r="H37" i="7"/>
  <c r="I37" i="7" s="1"/>
  <c r="F33" i="7"/>
  <c r="H33" i="7"/>
  <c r="I33" i="7" s="1"/>
  <c r="F34" i="7"/>
  <c r="H34" i="7"/>
  <c r="I34" i="7" s="1"/>
  <c r="F31" i="7"/>
  <c r="F32" i="7"/>
  <c r="H31" i="7"/>
  <c r="I31" i="7" s="1"/>
  <c r="H32" i="7"/>
  <c r="I32" i="7" s="1"/>
  <c r="H30" i="7"/>
  <c r="I30" i="7" s="1"/>
  <c r="F30" i="7"/>
  <c r="H29" i="7"/>
  <c r="I29" i="7" s="1"/>
  <c r="F29" i="7"/>
  <c r="I46" i="7" l="1"/>
  <c r="H46" i="7"/>
  <c r="F18" i="7"/>
  <c r="F16" i="7"/>
  <c r="H7" i="7"/>
  <c r="I7" i="7" s="1"/>
  <c r="H8" i="7"/>
  <c r="I8" i="7" s="1"/>
  <c r="G6" i="7"/>
  <c r="G9" i="7" s="1"/>
  <c r="H9" i="7" s="1"/>
  <c r="I9" i="7" s="1"/>
  <c r="F6" i="7"/>
  <c r="F7" i="7"/>
  <c r="F8" i="7"/>
  <c r="G19" i="6"/>
  <c r="F17" i="6"/>
  <c r="H17" i="6"/>
  <c r="I17" i="6" s="1"/>
  <c r="F18" i="6"/>
  <c r="H18" i="6"/>
  <c r="I18" i="6" s="1"/>
  <c r="H26" i="6"/>
  <c r="I26" i="6" s="1"/>
  <c r="F26" i="6"/>
  <c r="H16" i="6"/>
  <c r="I16" i="6" s="1"/>
  <c r="F16" i="6"/>
  <c r="H15" i="6"/>
  <c r="I15" i="6" s="1"/>
  <c r="F15" i="6"/>
  <c r="H14" i="6"/>
  <c r="I14" i="6" s="1"/>
  <c r="F14" i="6"/>
  <c r="H13" i="6"/>
  <c r="I13" i="6" s="1"/>
  <c r="F13" i="6"/>
  <c r="H12" i="6"/>
  <c r="I12" i="6" s="1"/>
  <c r="F12" i="6"/>
  <c r="H11" i="6"/>
  <c r="I11" i="6" s="1"/>
  <c r="F11" i="6"/>
  <c r="H10" i="6"/>
  <c r="I10" i="6" s="1"/>
  <c r="F10" i="6"/>
  <c r="H9" i="6"/>
  <c r="I9" i="6" s="1"/>
  <c r="F9" i="6"/>
  <c r="H8" i="6"/>
  <c r="I8" i="6" s="1"/>
  <c r="F8" i="6"/>
  <c r="H7" i="6"/>
  <c r="I7" i="6" s="1"/>
  <c r="F7" i="6"/>
  <c r="H6" i="6"/>
  <c r="I6" i="6" s="1"/>
  <c r="F6" i="6"/>
  <c r="FE81" i="2"/>
  <c r="LT92" i="2"/>
  <c r="GM111" i="2"/>
  <c r="CJ83" i="2"/>
  <c r="T77" i="2"/>
  <c r="F15" i="5"/>
  <c r="F16" i="5"/>
  <c r="F44" i="5"/>
  <c r="F45" i="5"/>
  <c r="F46" i="5"/>
  <c r="F43" i="5"/>
  <c r="F47" i="5"/>
  <c r="F48" i="5"/>
  <c r="F49" i="5"/>
  <c r="F50" i="5"/>
  <c r="F51" i="5"/>
  <c r="F52" i="5"/>
  <c r="F53" i="5"/>
  <c r="F54" i="5"/>
  <c r="F39" i="5"/>
  <c r="F40" i="5"/>
  <c r="F41" i="5"/>
  <c r="F42" i="5"/>
  <c r="F35" i="5"/>
  <c r="F36" i="5"/>
  <c r="F37" i="5"/>
  <c r="F38" i="5"/>
  <c r="F34" i="5"/>
  <c r="F29" i="5"/>
  <c r="F30" i="5"/>
  <c r="F31" i="5"/>
  <c r="F32" i="5"/>
  <c r="F33" i="5"/>
  <c r="F25" i="5"/>
  <c r="F26" i="5"/>
  <c r="F27" i="5"/>
  <c r="F28" i="5"/>
  <c r="F24" i="5"/>
  <c r="J55" i="5"/>
  <c r="G55" i="5"/>
  <c r="H55" i="5"/>
  <c r="G17" i="5"/>
  <c r="J17" i="5"/>
  <c r="H10" i="5"/>
  <c r="I10" i="5" s="1"/>
  <c r="H11" i="5"/>
  <c r="I11" i="5" s="1"/>
  <c r="H12" i="5"/>
  <c r="I12" i="5" s="1"/>
  <c r="H13" i="5"/>
  <c r="I13" i="5" s="1"/>
  <c r="H14" i="5"/>
  <c r="I14" i="5" s="1"/>
  <c r="H15" i="5"/>
  <c r="H16" i="5"/>
  <c r="F14" i="5"/>
  <c r="F13" i="5"/>
  <c r="F12" i="5"/>
  <c r="F11" i="5"/>
  <c r="F10" i="5"/>
  <c r="H6" i="5"/>
  <c r="I6" i="5" s="1"/>
  <c r="H7" i="5"/>
  <c r="I7" i="5" s="1"/>
  <c r="H8" i="5"/>
  <c r="I8" i="5" s="1"/>
  <c r="H9" i="5"/>
  <c r="I9" i="5" s="1"/>
  <c r="H5" i="5"/>
  <c r="F6" i="5"/>
  <c r="F7" i="5"/>
  <c r="F8" i="5"/>
  <c r="F9" i="5"/>
  <c r="F5" i="5"/>
  <c r="H6" i="7" l="1"/>
  <c r="I6" i="7" s="1"/>
  <c r="I19" i="6"/>
  <c r="H19" i="6"/>
  <c r="H17" i="5"/>
  <c r="I5" i="5"/>
  <c r="I17" i="5" s="1"/>
  <c r="F17" i="5"/>
  <c r="F55" i="5"/>
  <c r="I55" i="5"/>
  <c r="GL70" i="2" l="1"/>
  <c r="GT70" i="2" s="1"/>
  <c r="KH71" i="2"/>
  <c r="KP71" i="2" s="1"/>
  <c r="AKR77" i="2" l="1"/>
  <c r="AKZ77" i="2" s="1"/>
  <c r="HM100" i="2"/>
  <c r="HU100" i="2" s="1"/>
  <c r="AAF76" i="2"/>
  <c r="AAN76" i="2" s="1"/>
  <c r="LU72" i="2"/>
  <c r="MC72" i="2" s="1"/>
  <c r="GV93" i="2" l="1"/>
  <c r="GV89" i="2"/>
  <c r="GV83" i="2"/>
  <c r="JH62" i="2"/>
  <c r="BCE65" i="2"/>
  <c r="BBA65" i="2"/>
  <c r="AXS65" i="2"/>
  <c r="AUD62" i="2"/>
  <c r="AOW70" i="2"/>
  <c r="AOW66" i="2"/>
  <c r="AOF79" i="2"/>
  <c r="ANR64" i="2"/>
  <c r="AJQ68" i="2"/>
  <c r="YE70" i="2"/>
  <c r="SA66" i="2"/>
  <c r="PA74" i="2"/>
  <c r="PA70" i="2"/>
  <c r="BFC63" i="2"/>
  <c r="BEC61" i="2"/>
  <c r="BDG61" i="2"/>
  <c r="BCE61" i="2"/>
  <c r="BBA61" i="2"/>
  <c r="AZY61" i="2"/>
  <c r="AYU67" i="2"/>
  <c r="AXS61" i="2"/>
  <c r="AWU61" i="2"/>
  <c r="AVW67" i="2"/>
  <c r="AUN67" i="2"/>
  <c r="ATK67" i="2"/>
  <c r="ASN67" i="2"/>
  <c r="ARK67" i="2"/>
  <c r="AQL66" i="2"/>
  <c r="APM66" i="2"/>
  <c r="AOF75" i="2"/>
  <c r="ANE64" i="2"/>
  <c r="AMF72" i="2"/>
  <c r="ALC64" i="2"/>
  <c r="AKL64" i="2"/>
  <c r="AJQ64" i="2"/>
  <c r="AHF66" i="2"/>
  <c r="AID64" i="2"/>
  <c r="AFA64" i="2"/>
  <c r="ADU64" i="2" l="1"/>
  <c r="ACX64" i="2"/>
  <c r="ACC64" i="2"/>
  <c r="ABO64" i="2"/>
  <c r="AAN64" i="2"/>
  <c r="ZF64" i="2"/>
  <c r="YE66" i="2" l="1"/>
  <c r="XM66" i="2"/>
  <c r="WR66" i="2"/>
  <c r="VR66" i="2"/>
  <c r="UT64" i="2"/>
  <c r="TT64" i="2"/>
  <c r="ST64" i="2"/>
  <c r="SA62" i="2"/>
  <c r="RB66" i="2"/>
  <c r="QA66" i="2"/>
  <c r="PA66" i="2"/>
  <c r="OC62" i="2"/>
  <c r="ND62" i="2"/>
  <c r="MI62" i="2"/>
  <c r="LG62" i="2"/>
  <c r="KE62" i="2"/>
  <c r="IT62" i="2"/>
  <c r="IA62" i="2"/>
  <c r="GN66" i="2"/>
  <c r="FS66" i="2"/>
  <c r="EI64" i="2"/>
  <c r="DO64" i="2"/>
  <c r="AGH64" i="2"/>
  <c r="CO64" i="2"/>
  <c r="BK64" i="2"/>
  <c r="AN64" i="2"/>
  <c r="AS79" i="2"/>
  <c r="AB77" i="2"/>
  <c r="ADS72" i="2" l="1"/>
  <c r="ADO78" i="2" l="1"/>
  <c r="ADS71" i="2"/>
  <c r="XW82" i="2"/>
  <c r="YA76" i="2"/>
  <c r="SA78" i="2"/>
  <c r="OE75" i="2"/>
  <c r="HU96" i="2"/>
  <c r="GV79" i="2"/>
  <c r="AAN71" i="2" l="1"/>
  <c r="AIN112" i="2"/>
  <c r="AIR108" i="2"/>
  <c r="LK72" i="2" l="1"/>
  <c r="YZ84" i="2" l="1"/>
  <c r="EK57" i="2"/>
  <c r="EJ57" i="2" s="1"/>
  <c r="EI57" i="2" s="1"/>
  <c r="EH57" i="2" s="1"/>
  <c r="EG57" i="2" s="1"/>
  <c r="EF57" i="2" s="1"/>
  <c r="EE57" i="2" s="1"/>
  <c r="ED57" i="2" s="1"/>
  <c r="EC57" i="2" s="1"/>
  <c r="EB57" i="2" s="1"/>
  <c r="EA57" i="2" s="1"/>
  <c r="DZ57" i="2" s="1"/>
  <c r="DY57" i="2" s="1"/>
  <c r="DX57" i="2" s="1"/>
  <c r="DW57" i="2" s="1"/>
  <c r="DV57" i="2" s="1"/>
  <c r="DU57" i="2" s="1"/>
  <c r="DT57" i="2" s="1"/>
  <c r="DS57" i="2" s="1"/>
  <c r="DR57" i="2" s="1"/>
  <c r="DQ57" i="2" s="1"/>
  <c r="DP57" i="2" s="1"/>
  <c r="DO57" i="2" s="1"/>
  <c r="DN57" i="2" s="1"/>
  <c r="DM57" i="2" s="1"/>
  <c r="DL57" i="2" s="1"/>
  <c r="DK57" i="2" s="1"/>
  <c r="DJ57" i="2" s="1"/>
  <c r="DI57" i="2" s="1"/>
  <c r="DH57" i="2" s="1"/>
  <c r="DG57" i="2" s="1"/>
  <c r="DF57" i="2" s="1"/>
  <c r="DE57" i="2" s="1"/>
  <c r="DD57" i="2" s="1"/>
  <c r="DC57" i="2" s="1"/>
  <c r="DB57" i="2" s="1"/>
  <c r="DA57" i="2" s="1"/>
  <c r="CZ57" i="2" s="1"/>
  <c r="CY57" i="2" s="1"/>
  <c r="CX57" i="2" s="1"/>
  <c r="CW57" i="2" s="1"/>
  <c r="CV57" i="2" s="1"/>
  <c r="CU57" i="2" s="1"/>
  <c r="CT57" i="2" s="1"/>
  <c r="CS57" i="2" s="1"/>
  <c r="CR57" i="2" s="1"/>
  <c r="CQ57" i="2" s="1"/>
  <c r="CP57" i="2" s="1"/>
  <c r="CO57" i="2" s="1"/>
  <c r="CN57" i="2" s="1"/>
  <c r="CM57" i="2" s="1"/>
  <c r="CL57" i="2" s="1"/>
  <c r="CK57" i="2" s="1"/>
  <c r="CJ57" i="2" s="1"/>
  <c r="CI57" i="2" s="1"/>
  <c r="CH57" i="2" s="1"/>
  <c r="CG57" i="2" s="1"/>
  <c r="CF57" i="2" s="1"/>
  <c r="CE57" i="2" s="1"/>
  <c r="CD57" i="2" s="1"/>
  <c r="CC57" i="2" s="1"/>
  <c r="CB57" i="2" s="1"/>
  <c r="CA57" i="2" s="1"/>
  <c r="BZ57" i="2" s="1"/>
  <c r="BY57" i="2" s="1"/>
  <c r="BX57" i="2" s="1"/>
  <c r="BW57" i="2" s="1"/>
  <c r="BV57" i="2" s="1"/>
  <c r="BU57" i="2" s="1"/>
  <c r="BT57" i="2" s="1"/>
  <c r="BS57" i="2" s="1"/>
  <c r="BR57" i="2" s="1"/>
  <c r="BQ57" i="2" s="1"/>
  <c r="BP57" i="2" s="1"/>
  <c r="BO57" i="2" s="1"/>
  <c r="BN57" i="2" s="1"/>
  <c r="BM57" i="2" s="1"/>
  <c r="BL57" i="2" s="1"/>
  <c r="BK57" i="2" s="1"/>
  <c r="BJ57" i="2" s="1"/>
  <c r="BI57" i="2" s="1"/>
  <c r="BH57" i="2" s="1"/>
  <c r="BG57" i="2" s="1"/>
  <c r="BF57" i="2" s="1"/>
  <c r="BE57" i="2" s="1"/>
  <c r="BD57" i="2" s="1"/>
  <c r="BC57" i="2" s="1"/>
  <c r="BB57" i="2" s="1"/>
  <c r="BA57" i="2" s="1"/>
  <c r="AZ57" i="2" s="1"/>
  <c r="AY57" i="2" s="1"/>
  <c r="AX57" i="2" s="1"/>
  <c r="AW57" i="2" s="1"/>
  <c r="AV57" i="2" s="1"/>
  <c r="AU57" i="2" s="1"/>
  <c r="AT57" i="2" s="1"/>
  <c r="AS57" i="2" s="1"/>
  <c r="AR57" i="2" s="1"/>
  <c r="AQ57" i="2" s="1"/>
  <c r="AP57" i="2" s="1"/>
  <c r="AO57" i="2" s="1"/>
  <c r="AN57" i="2" s="1"/>
  <c r="AM57" i="2" s="1"/>
  <c r="AL57" i="2" s="1"/>
  <c r="AK57" i="2" s="1"/>
  <c r="AJ57" i="2" s="1"/>
  <c r="AI57" i="2" s="1"/>
  <c r="AH57" i="2" s="1"/>
  <c r="AG57" i="2" s="1"/>
  <c r="AF57" i="2" s="1"/>
  <c r="AE57" i="2" s="1"/>
  <c r="AD57" i="2" l="1"/>
  <c r="AC57" i="2" s="1"/>
  <c r="AB57" i="2" s="1"/>
  <c r="AA57" i="2" s="1"/>
  <c r="Z57" i="2" s="1"/>
  <c r="Y57" i="2" s="1"/>
  <c r="X57" i="2" s="1"/>
  <c r="W57" i="2" s="1"/>
  <c r="V57" i="2" s="1"/>
  <c r="U57" i="2" s="1"/>
  <c r="T57" i="2" s="1"/>
  <c r="S57" i="2" s="1"/>
  <c r="R57" i="2" s="1"/>
  <c r="Q57" i="2" s="1"/>
  <c r="P57" i="2" s="1"/>
  <c r="O57" i="2" s="1"/>
  <c r="N57" i="2" s="1"/>
  <c r="M57" i="2" s="1"/>
  <c r="L57" i="2" s="1"/>
  <c r="K57" i="2" s="1"/>
  <c r="J57" i="2" s="1"/>
  <c r="MN68" i="2" l="1"/>
  <c r="AJN81" i="2"/>
  <c r="EN57" i="2"/>
  <c r="EO57" i="2" s="1"/>
  <c r="EP57" i="2" s="1"/>
  <c r="EQ57" i="2" s="1"/>
  <c r="ER57" i="2" s="1"/>
  <c r="ES57" i="2" s="1"/>
  <c r="ET57" i="2" s="1"/>
  <c r="EU57" i="2" s="1"/>
  <c r="EV57" i="2" s="1"/>
  <c r="EW57" i="2" s="1"/>
  <c r="EX57" i="2" s="1"/>
  <c r="EY57" i="2" s="1"/>
  <c r="EZ57" i="2" s="1"/>
  <c r="FA57" i="2" s="1"/>
  <c r="FB57" i="2" s="1"/>
  <c r="FC57" i="2" s="1"/>
  <c r="FD57" i="2" s="1"/>
  <c r="FE57" i="2" s="1"/>
  <c r="FF57" i="2" s="1"/>
  <c r="FG57" i="2" s="1"/>
  <c r="FH57" i="2" s="1"/>
  <c r="FI57" i="2" s="1"/>
  <c r="FJ57" i="2" s="1"/>
  <c r="FK57" i="2" s="1"/>
  <c r="FL57" i="2" s="1"/>
  <c r="FM57" i="2" s="1"/>
  <c r="FN57" i="2" s="1"/>
  <c r="FO57" i="2" s="1"/>
  <c r="FP57" i="2" s="1"/>
  <c r="FQ57" i="2" s="1"/>
  <c r="FR57" i="2" s="1"/>
  <c r="FS57" i="2" s="1"/>
  <c r="FT57" i="2" s="1"/>
  <c r="FU57" i="2" s="1"/>
  <c r="FV57" i="2" s="1"/>
  <c r="FW57" i="2" s="1"/>
  <c r="FX57" i="2" s="1"/>
  <c r="FY57" i="2" s="1"/>
  <c r="FZ57" i="2" s="1"/>
  <c r="GA57" i="2" s="1"/>
  <c r="GB57" i="2" s="1"/>
  <c r="GC57" i="2" s="1"/>
  <c r="GD57" i="2" s="1"/>
  <c r="GE57" i="2" s="1"/>
  <c r="GF57" i="2" s="1"/>
  <c r="GG57" i="2" s="1"/>
  <c r="GH57" i="2" s="1"/>
  <c r="GI57" i="2" s="1"/>
  <c r="GJ57" i="2" s="1"/>
  <c r="GK57" i="2" s="1"/>
  <c r="GL57" i="2" s="1"/>
  <c r="GM57" i="2" s="1"/>
  <c r="GN57" i="2" s="1"/>
  <c r="GO57" i="2" s="1"/>
  <c r="GP57" i="2" s="1"/>
  <c r="GQ57" i="2" s="1"/>
  <c r="GR57" i="2" s="1"/>
  <c r="GS57" i="2" s="1"/>
  <c r="GT57" i="2" s="1"/>
  <c r="GU57" i="2" s="1"/>
  <c r="GV57" i="2" s="1"/>
  <c r="GW57" i="2" s="1"/>
  <c r="GX57" i="2" s="1"/>
  <c r="GY57" i="2" s="1"/>
  <c r="GZ57" i="2" s="1"/>
  <c r="HA57" i="2" s="1"/>
  <c r="HB57" i="2" s="1"/>
  <c r="HC57" i="2" s="1"/>
  <c r="HD57" i="2" s="1"/>
  <c r="HE57" i="2" s="1"/>
  <c r="HF57" i="2" s="1"/>
  <c r="HG57" i="2" s="1"/>
  <c r="HH57" i="2" s="1"/>
  <c r="HI57" i="2" s="1"/>
  <c r="HJ57" i="2" s="1"/>
  <c r="HK57" i="2" s="1"/>
  <c r="HL57" i="2" s="1"/>
  <c r="HM57" i="2" s="1"/>
  <c r="HN57" i="2" s="1"/>
  <c r="HO57" i="2" s="1"/>
  <c r="HP57" i="2" s="1"/>
  <c r="HQ57" i="2" s="1"/>
  <c r="HR57" i="2" s="1"/>
  <c r="HS57" i="2" s="1"/>
  <c r="HT57" i="2" s="1"/>
  <c r="HU57" i="2" s="1"/>
  <c r="HV57" i="2" s="1"/>
  <c r="HW57" i="2" s="1"/>
  <c r="HX57" i="2" s="1"/>
  <c r="HY57" i="2" s="1"/>
  <c r="HZ57" i="2" s="1"/>
  <c r="IA57" i="2" s="1"/>
  <c r="IB57" i="2" s="1"/>
  <c r="IC57" i="2" s="1"/>
  <c r="ID57" i="2" s="1"/>
  <c r="IE57" i="2" s="1"/>
  <c r="IF57" i="2" s="1"/>
  <c r="IG57" i="2" s="1"/>
  <c r="IH57" i="2" s="1"/>
  <c r="II57" i="2" s="1"/>
  <c r="IJ57" i="2" s="1"/>
  <c r="IK57" i="2" s="1"/>
  <c r="IL57" i="2" s="1"/>
  <c r="IM57" i="2" s="1"/>
  <c r="IN57" i="2" s="1"/>
  <c r="IO57" i="2" s="1"/>
  <c r="IP57" i="2" s="1"/>
  <c r="IQ57" i="2" s="1"/>
  <c r="IR57" i="2" s="1"/>
  <c r="IS57" i="2" s="1"/>
  <c r="IT57" i="2" s="1"/>
  <c r="IU57" i="2" s="1"/>
  <c r="IV57" i="2" s="1"/>
  <c r="IW57" i="2" s="1"/>
  <c r="IX57" i="2" s="1"/>
  <c r="IY57" i="2" s="1"/>
  <c r="IZ57" i="2" s="1"/>
  <c r="JA57" i="2" s="1"/>
  <c r="JB57" i="2" s="1"/>
  <c r="JC57" i="2" s="1"/>
  <c r="JD57" i="2" s="1"/>
  <c r="JE57" i="2" s="1"/>
  <c r="JF57" i="2" s="1"/>
  <c r="JG57" i="2" s="1"/>
  <c r="JH57" i="2" s="1"/>
  <c r="JI57" i="2" s="1"/>
  <c r="JJ57" i="2" s="1"/>
  <c r="JK57" i="2" s="1"/>
  <c r="JL57" i="2" s="1"/>
  <c r="JM57" i="2" s="1"/>
  <c r="JN57" i="2" s="1"/>
  <c r="JO57" i="2" s="1"/>
  <c r="JP57" i="2" s="1"/>
  <c r="JQ57" i="2" s="1"/>
  <c r="JR57" i="2" s="1"/>
  <c r="JS57" i="2" s="1"/>
  <c r="JT57" i="2" s="1"/>
  <c r="JU57" i="2" s="1"/>
  <c r="JV57" i="2" s="1"/>
  <c r="JW57" i="2" s="1"/>
  <c r="JX57" i="2" s="1"/>
  <c r="JY57" i="2" s="1"/>
  <c r="JZ57" i="2" s="1"/>
  <c r="KA57" i="2" s="1"/>
  <c r="KB57" i="2" s="1"/>
  <c r="KC57" i="2" s="1"/>
  <c r="KD57" i="2" s="1"/>
  <c r="KE57" i="2" s="1"/>
  <c r="KF57" i="2" s="1"/>
  <c r="KG57" i="2" s="1"/>
  <c r="KH57" i="2" s="1"/>
  <c r="KI57" i="2" s="1"/>
  <c r="KJ57" i="2" s="1"/>
  <c r="KK57" i="2" s="1"/>
  <c r="KL57" i="2" s="1"/>
  <c r="KM57" i="2" s="1"/>
  <c r="KN57" i="2" s="1"/>
  <c r="KO57" i="2" s="1"/>
  <c r="KP57" i="2" s="1"/>
  <c r="KQ57" i="2" s="1"/>
  <c r="KR57" i="2" s="1"/>
  <c r="KS57" i="2" s="1"/>
  <c r="KT57" i="2" s="1"/>
  <c r="KU57" i="2" s="1"/>
  <c r="KV57" i="2" s="1"/>
  <c r="KW57" i="2" s="1"/>
  <c r="KX57" i="2" s="1"/>
  <c r="KY57" i="2" s="1"/>
  <c r="KZ57" i="2" s="1"/>
  <c r="LA57" i="2" s="1"/>
  <c r="LB57" i="2" s="1"/>
  <c r="LC57" i="2" s="1"/>
  <c r="LD57" i="2" s="1"/>
  <c r="LE57" i="2" s="1"/>
  <c r="LF57" i="2" s="1"/>
  <c r="LG57" i="2" s="1"/>
  <c r="LH57" i="2" s="1"/>
  <c r="LI57" i="2" s="1"/>
  <c r="LJ57" i="2" s="1"/>
  <c r="LK57" i="2" s="1"/>
  <c r="LL57" i="2" s="1"/>
  <c r="LM57" i="2" s="1"/>
  <c r="LN57" i="2" s="1"/>
  <c r="LO57" i="2" s="1"/>
  <c r="LP57" i="2" s="1"/>
  <c r="LQ57" i="2" s="1"/>
  <c r="LR57" i="2" s="1"/>
  <c r="LS57" i="2" s="1"/>
  <c r="LT57" i="2" s="1"/>
  <c r="LU57" i="2" s="1"/>
  <c r="LV57" i="2" s="1"/>
  <c r="LW57" i="2" s="1"/>
  <c r="LX57" i="2" s="1"/>
  <c r="LY57" i="2" s="1"/>
  <c r="LZ57" i="2" s="1"/>
  <c r="MA57" i="2" s="1"/>
  <c r="MB57" i="2" s="1"/>
  <c r="MC57" i="2" s="1"/>
  <c r="MD57" i="2" s="1"/>
  <c r="ME57" i="2" s="1"/>
  <c r="MF57" i="2" s="1"/>
  <c r="MG57" i="2" s="1"/>
  <c r="MH57" i="2" s="1"/>
  <c r="MI57" i="2" s="1"/>
  <c r="MJ57" i="2" s="1"/>
  <c r="MK57" i="2" s="1"/>
  <c r="ML57" i="2" s="1"/>
  <c r="MM57" i="2" s="1"/>
  <c r="MN57" i="2" s="1"/>
  <c r="MO57" i="2" s="1"/>
  <c r="MP57" i="2" s="1"/>
  <c r="MQ57" i="2" s="1"/>
  <c r="MR57" i="2" s="1"/>
  <c r="MS57" i="2" s="1"/>
  <c r="MT57" i="2" s="1"/>
  <c r="MU57" i="2" s="1"/>
  <c r="MV57" i="2" s="1"/>
  <c r="MW57" i="2" s="1"/>
  <c r="MX57" i="2" s="1"/>
  <c r="MY57" i="2" s="1"/>
  <c r="MZ57" i="2" s="1"/>
  <c r="NA57" i="2" s="1"/>
  <c r="NB57" i="2" s="1"/>
  <c r="NC57" i="2" s="1"/>
  <c r="ND57" i="2" s="1"/>
  <c r="NE57" i="2" s="1"/>
  <c r="NF57" i="2" s="1"/>
  <c r="NG57" i="2" s="1"/>
  <c r="NH57" i="2" s="1"/>
  <c r="NI57" i="2" s="1"/>
  <c r="NJ57" i="2" s="1"/>
  <c r="NK57" i="2" s="1"/>
  <c r="NL57" i="2" s="1"/>
  <c r="NM57" i="2" s="1"/>
  <c r="NN57" i="2" s="1"/>
  <c r="NO57" i="2" s="1"/>
  <c r="NP57" i="2" s="1"/>
  <c r="NQ57" i="2"/>
  <c r="NR57" i="2" s="1"/>
  <c r="NS57" i="2" s="1"/>
  <c r="NT57" i="2" s="1"/>
  <c r="NU57" i="2" s="1"/>
  <c r="NV57" i="2" s="1"/>
  <c r="NW57" i="2" s="1"/>
  <c r="NX57" i="2" s="1"/>
  <c r="NY57" i="2" s="1"/>
  <c r="NZ57" i="2" s="1"/>
  <c r="OA57" i="2" s="1"/>
  <c r="OB57" i="2" s="1"/>
  <c r="OC57" i="2" s="1"/>
  <c r="OD57" i="2" s="1"/>
  <c r="OE57" i="2" s="1"/>
  <c r="OF57" i="2" s="1"/>
  <c r="OG57" i="2" s="1"/>
  <c r="OH57" i="2" s="1"/>
  <c r="OI57" i="2" s="1"/>
  <c r="OJ57" i="2" s="1"/>
  <c r="OK57" i="2" s="1"/>
  <c r="OL57" i="2" s="1"/>
  <c r="OM57" i="2" s="1"/>
  <c r="ON57" i="2" s="1"/>
  <c r="OO57" i="2" s="1"/>
  <c r="OP57" i="2" s="1"/>
  <c r="OQ57" i="2" s="1"/>
  <c r="OR57" i="2" s="1"/>
  <c r="OS57" i="2" s="1"/>
  <c r="OT57" i="2" s="1"/>
  <c r="OU57" i="2" s="1"/>
  <c r="OV57" i="2" s="1"/>
  <c r="OW57" i="2" s="1"/>
  <c r="OX57" i="2" s="1"/>
  <c r="OY57" i="2" s="1"/>
  <c r="OZ57" i="2" s="1"/>
  <c r="PA57" i="2" s="1"/>
  <c r="PB57" i="2" s="1"/>
  <c r="PC57" i="2" s="1"/>
  <c r="PD57" i="2" s="1"/>
  <c r="PE57" i="2" s="1"/>
  <c r="PF57" i="2" s="1"/>
  <c r="PG57" i="2" s="1"/>
  <c r="PH57" i="2" s="1"/>
  <c r="PI57" i="2" s="1"/>
  <c r="PJ57" i="2" s="1"/>
  <c r="PK57" i="2" s="1"/>
  <c r="PL57" i="2" s="1"/>
  <c r="PM57" i="2" s="1"/>
  <c r="PN57" i="2" s="1"/>
  <c r="PO57" i="2" s="1"/>
  <c r="PP57" i="2" s="1"/>
  <c r="PQ57" i="2" s="1"/>
  <c r="PR57" i="2" s="1"/>
  <c r="PS57" i="2" s="1"/>
  <c r="PT57" i="2" s="1"/>
  <c r="PU57" i="2" s="1"/>
  <c r="PV57" i="2" s="1"/>
  <c r="PW57" i="2" s="1"/>
  <c r="PX57" i="2" s="1"/>
  <c r="PY57" i="2" s="1"/>
  <c r="PZ57" i="2" s="1"/>
  <c r="QA57" i="2" s="1"/>
  <c r="QB57" i="2" s="1"/>
  <c r="QC57" i="2" s="1"/>
  <c r="QD57" i="2" s="1"/>
  <c r="QE57" i="2" s="1"/>
  <c r="QF57" i="2" s="1"/>
  <c r="QG57" i="2" s="1"/>
  <c r="QH57" i="2" s="1"/>
  <c r="QI57" i="2" s="1"/>
  <c r="QJ57" i="2" s="1"/>
  <c r="QK57" i="2" s="1"/>
  <c r="QL57" i="2" s="1"/>
  <c r="QM57" i="2" s="1"/>
  <c r="QN57" i="2" s="1"/>
  <c r="QO57" i="2" s="1"/>
  <c r="QP57" i="2" s="1"/>
  <c r="QQ57" i="2" s="1"/>
  <c r="QR57" i="2" s="1"/>
  <c r="QS57" i="2" s="1"/>
  <c r="QT57" i="2" s="1"/>
  <c r="QU57" i="2" s="1"/>
  <c r="QV57" i="2" s="1"/>
  <c r="QW57" i="2" s="1"/>
  <c r="QX57" i="2" s="1"/>
  <c r="QY57" i="2" s="1"/>
  <c r="QZ57" i="2" s="1"/>
  <c r="RA57" i="2" s="1"/>
  <c r="RB57" i="2" s="1"/>
  <c r="RC57" i="2" s="1"/>
  <c r="RD57" i="2" s="1"/>
  <c r="RE57" i="2" s="1"/>
  <c r="RF57" i="2" s="1"/>
  <c r="RG57" i="2" s="1"/>
  <c r="RH57" i="2" s="1"/>
  <c r="RI57" i="2" s="1"/>
  <c r="RJ57" i="2" s="1"/>
  <c r="RK57" i="2" s="1"/>
  <c r="RL57" i="2" s="1"/>
  <c r="RM57" i="2" s="1"/>
  <c r="RN57" i="2" s="1"/>
  <c r="RO57" i="2" s="1"/>
  <c r="RP57" i="2" s="1"/>
  <c r="RQ57" i="2" s="1"/>
  <c r="RR57" i="2" s="1"/>
  <c r="RS57" i="2" s="1"/>
  <c r="RT57" i="2" s="1"/>
  <c r="RU57" i="2" s="1"/>
  <c r="RV57" i="2" s="1"/>
  <c r="RW57" i="2" s="1"/>
  <c r="RX57" i="2" s="1"/>
  <c r="RY57" i="2" s="1"/>
  <c r="RZ57" i="2" s="1"/>
  <c r="SA57" i="2" s="1"/>
  <c r="SB57" i="2" s="1"/>
  <c r="SC57" i="2" s="1"/>
  <c r="SD57" i="2" s="1"/>
  <c r="SE57" i="2" s="1"/>
  <c r="SF57" i="2" s="1"/>
  <c r="SG57" i="2" s="1"/>
  <c r="SH57" i="2" s="1"/>
  <c r="SI57" i="2" s="1"/>
  <c r="SJ57" i="2" s="1"/>
  <c r="SK57" i="2" s="1"/>
  <c r="SL57" i="2" s="1"/>
  <c r="SM57" i="2" s="1"/>
  <c r="SN57" i="2" s="1"/>
  <c r="SO57" i="2" s="1"/>
  <c r="SP57" i="2" s="1"/>
  <c r="SQ57" i="2" s="1"/>
  <c r="SR57" i="2" s="1"/>
  <c r="SS57" i="2" s="1"/>
  <c r="ST57" i="2" s="1"/>
  <c r="SU57" i="2" s="1"/>
  <c r="SV57" i="2" s="1"/>
  <c r="SW57" i="2" s="1"/>
  <c r="SX57" i="2" s="1"/>
  <c r="SY57" i="2" s="1"/>
  <c r="SZ57" i="2" s="1"/>
  <c r="TA57" i="2" s="1"/>
  <c r="TB57" i="2" s="1"/>
  <c r="TC57" i="2" s="1"/>
  <c r="TD57" i="2" s="1"/>
  <c r="TE57" i="2" s="1"/>
  <c r="TF57" i="2" s="1"/>
  <c r="TG57" i="2" s="1"/>
  <c r="TH57" i="2" s="1"/>
  <c r="TI57" i="2" s="1"/>
  <c r="TJ57" i="2" s="1"/>
  <c r="TK57" i="2" s="1"/>
  <c r="TL57" i="2" s="1"/>
  <c r="TM57" i="2" s="1"/>
  <c r="TN57" i="2" s="1"/>
  <c r="TO57" i="2" s="1"/>
  <c r="TP57" i="2" s="1"/>
  <c r="TQ57" i="2" s="1"/>
  <c r="TR57" i="2" s="1"/>
  <c r="TS57" i="2" s="1"/>
  <c r="TT57" i="2" s="1"/>
  <c r="TU57" i="2" s="1"/>
  <c r="TV57" i="2" s="1"/>
  <c r="TW57" i="2" s="1"/>
  <c r="TX57" i="2" s="1"/>
  <c r="TY57" i="2" s="1"/>
  <c r="TZ57" i="2" s="1"/>
  <c r="UA57" i="2" s="1"/>
  <c r="UB57" i="2" s="1"/>
  <c r="UC57" i="2" s="1"/>
  <c r="UD57" i="2" s="1"/>
  <c r="UE57" i="2" s="1"/>
  <c r="UF57" i="2" s="1"/>
  <c r="UG57" i="2" s="1"/>
  <c r="UH57" i="2" s="1"/>
  <c r="UI57" i="2" s="1"/>
  <c r="UJ57" i="2" s="1"/>
  <c r="UK57" i="2" s="1"/>
  <c r="UL57" i="2" s="1"/>
  <c r="UM57" i="2" s="1"/>
  <c r="UN57" i="2" s="1"/>
  <c r="UO57" i="2" s="1"/>
  <c r="UP57" i="2" s="1"/>
  <c r="UQ57" i="2" s="1"/>
  <c r="UR57" i="2" s="1"/>
  <c r="US57" i="2" s="1"/>
  <c r="UT57" i="2" s="1"/>
  <c r="UU57" i="2" s="1"/>
  <c r="UV57" i="2" s="1"/>
  <c r="UW57" i="2" s="1"/>
  <c r="UX57" i="2" s="1"/>
  <c r="UY57" i="2" s="1"/>
  <c r="UZ57" i="2" s="1"/>
  <c r="VA57" i="2" s="1"/>
  <c r="VB57" i="2" s="1"/>
  <c r="VC57" i="2" s="1"/>
  <c r="VD57" i="2" s="1"/>
  <c r="VE57" i="2" s="1"/>
  <c r="VF57" i="2" s="1"/>
  <c r="VG57" i="2" s="1"/>
  <c r="VH57" i="2" s="1"/>
  <c r="VI57" i="2" s="1"/>
  <c r="VJ57" i="2" s="1"/>
  <c r="VK57" i="2" s="1"/>
  <c r="VL57" i="2" s="1"/>
  <c r="VM57" i="2" s="1"/>
  <c r="VN57" i="2" s="1"/>
  <c r="VO57" i="2" s="1"/>
  <c r="VP57" i="2" s="1"/>
  <c r="VQ57" i="2" s="1"/>
  <c r="VR57" i="2" s="1"/>
  <c r="VS57" i="2" s="1"/>
  <c r="VT57" i="2" s="1"/>
  <c r="VU57" i="2" s="1"/>
  <c r="VV57" i="2" s="1"/>
  <c r="VW57" i="2" s="1"/>
  <c r="VX57" i="2" s="1"/>
  <c r="VY57" i="2" s="1"/>
  <c r="VZ57" i="2" s="1"/>
  <c r="WA57" i="2" s="1"/>
  <c r="WB57" i="2" s="1"/>
  <c r="WC57" i="2" s="1"/>
  <c r="WD57" i="2" s="1"/>
  <c r="WE57" i="2" s="1"/>
  <c r="WF57" i="2" s="1"/>
  <c r="WG57" i="2" s="1"/>
  <c r="WH57" i="2" s="1"/>
  <c r="WI57" i="2" s="1"/>
  <c r="WJ57" i="2" s="1"/>
  <c r="WK57" i="2" s="1"/>
  <c r="WL57" i="2" s="1"/>
  <c r="WM57" i="2" s="1"/>
  <c r="WN57" i="2" s="1"/>
  <c r="WO57" i="2" s="1"/>
  <c r="WP57" i="2" s="1"/>
  <c r="WQ57" i="2" s="1"/>
  <c r="WR57" i="2" s="1"/>
  <c r="WS57" i="2" s="1"/>
  <c r="WT57" i="2" s="1"/>
  <c r="WU57" i="2" s="1"/>
  <c r="WV57" i="2" s="1"/>
  <c r="WW57" i="2" s="1"/>
  <c r="WX57" i="2" s="1"/>
  <c r="WY57" i="2" s="1"/>
  <c r="WZ57" i="2" s="1"/>
  <c r="XA57" i="2" s="1"/>
  <c r="XB57" i="2" s="1"/>
  <c r="XC57" i="2" s="1"/>
  <c r="XD57" i="2" s="1"/>
  <c r="XE57" i="2" s="1"/>
  <c r="XF57" i="2" s="1"/>
  <c r="XG57" i="2" s="1"/>
  <c r="XH57" i="2" s="1"/>
  <c r="XI57" i="2" s="1"/>
  <c r="XJ57" i="2" s="1"/>
  <c r="XK57" i="2" s="1"/>
  <c r="XL57" i="2" s="1"/>
  <c r="XM57" i="2" s="1"/>
  <c r="XN57" i="2" s="1"/>
  <c r="XO57" i="2" s="1"/>
  <c r="XP57" i="2" s="1"/>
  <c r="XQ57" i="2" s="1"/>
  <c r="XR57" i="2" s="1"/>
  <c r="XS57" i="2" s="1"/>
  <c r="XT57" i="2" s="1"/>
  <c r="XU57" i="2" s="1"/>
  <c r="XV57" i="2" s="1"/>
  <c r="XW57" i="2" s="1"/>
  <c r="XX57" i="2" s="1"/>
  <c r="XY57" i="2" s="1"/>
  <c r="XZ57" i="2" s="1"/>
  <c r="YA57" i="2" s="1"/>
  <c r="YB57" i="2" s="1"/>
  <c r="YC57" i="2" s="1"/>
  <c r="YD57" i="2" s="1"/>
  <c r="YE57" i="2" s="1"/>
  <c r="YF57" i="2" s="1"/>
  <c r="YG57" i="2" s="1"/>
  <c r="YH57" i="2" s="1"/>
  <c r="YI57" i="2" s="1"/>
  <c r="YJ57" i="2" s="1"/>
  <c r="YK57" i="2" s="1"/>
  <c r="YL57" i="2" s="1"/>
  <c r="YM57" i="2" s="1"/>
  <c r="YN57" i="2" s="1"/>
  <c r="YO57" i="2" s="1"/>
  <c r="YP57" i="2" s="1"/>
  <c r="YQ57" i="2" s="1"/>
  <c r="YR57" i="2" s="1"/>
  <c r="YS57" i="2" s="1"/>
  <c r="YT57" i="2" s="1"/>
  <c r="YU57" i="2" s="1"/>
  <c r="YV57" i="2" s="1"/>
  <c r="YW57" i="2" s="1"/>
  <c r="YX57" i="2" s="1"/>
  <c r="YY57" i="2" s="1"/>
  <c r="YZ57" i="2" s="1"/>
  <c r="ZA57" i="2" s="1"/>
  <c r="ZB57" i="2" s="1"/>
  <c r="ZC57" i="2" s="1"/>
  <c r="ZD57" i="2" s="1"/>
  <c r="ZE57" i="2" s="1"/>
  <c r="ZF57" i="2" s="1"/>
  <c r="ZG57" i="2" s="1"/>
  <c r="ZH57" i="2" s="1"/>
  <c r="ZI57" i="2" s="1"/>
  <c r="ZJ57" i="2" s="1"/>
  <c r="ZK57" i="2" s="1"/>
  <c r="ZL57" i="2" s="1"/>
  <c r="ZM57" i="2" s="1"/>
  <c r="ZN57" i="2" s="1"/>
  <c r="ZO57" i="2" s="1"/>
  <c r="ZP57" i="2" s="1"/>
  <c r="ZQ57" i="2" s="1"/>
  <c r="ZR57" i="2" s="1"/>
  <c r="ZS57" i="2" s="1"/>
  <c r="ZT57" i="2" s="1"/>
  <c r="ZU57" i="2" s="1"/>
  <c r="ZV57" i="2" s="1"/>
  <c r="ZW57" i="2" s="1"/>
  <c r="ZX57" i="2" s="1"/>
  <c r="ZY57" i="2" s="1"/>
  <c r="ZZ57" i="2" s="1"/>
  <c r="AAA57" i="2" s="1"/>
  <c r="AAB57" i="2" s="1"/>
  <c r="AAC57" i="2"/>
  <c r="AAE57" i="2"/>
  <c r="AAF57" i="2" s="1"/>
  <c r="AAG57" i="2" s="1"/>
  <c r="AAH57" i="2" s="1"/>
  <c r="AAI57" i="2" s="1"/>
  <c r="AAJ57" i="2" s="1"/>
  <c r="AAK57" i="2" s="1"/>
  <c r="AAL57" i="2" s="1"/>
  <c r="AAM57" i="2" s="1"/>
  <c r="AAN57" i="2" s="1"/>
  <c r="AAO57" i="2" s="1"/>
  <c r="AAP57" i="2" s="1"/>
  <c r="AAQ57" i="2" s="1"/>
  <c r="AAR57" i="2" s="1"/>
  <c r="AAS57" i="2" s="1"/>
  <c r="AAT57" i="2" s="1"/>
  <c r="AAU57" i="2" s="1"/>
  <c r="AAV57" i="2" s="1"/>
  <c r="AAW57" i="2" s="1"/>
  <c r="AAX57" i="2" s="1"/>
  <c r="AAY57" i="2" s="1"/>
  <c r="AAZ57" i="2" s="1"/>
  <c r="ABA57" i="2" s="1"/>
  <c r="ABB57" i="2" s="1"/>
  <c r="ABC57" i="2" s="1"/>
  <c r="ABD57" i="2" s="1"/>
  <c r="ABE57" i="2" s="1"/>
  <c r="ABF57" i="2" s="1"/>
  <c r="ABG57" i="2" s="1"/>
  <c r="ABH57" i="2" s="1"/>
  <c r="ABI57" i="2" s="1"/>
  <c r="ABJ57" i="2" s="1"/>
  <c r="ABK57" i="2" s="1"/>
  <c r="ABL57" i="2" s="1"/>
  <c r="ABM57" i="2" s="1"/>
  <c r="ABN57" i="2" s="1"/>
  <c r="ABO57" i="2" s="1"/>
  <c r="ABP57" i="2" s="1"/>
  <c r="ABQ57" i="2" s="1"/>
  <c r="ABR57" i="2" s="1"/>
  <c r="ABS57" i="2" s="1"/>
  <c r="ABT57" i="2" s="1"/>
  <c r="ABU57" i="2" s="1"/>
  <c r="ABV57" i="2" s="1"/>
  <c r="ABW57" i="2" s="1"/>
  <c r="ABX57" i="2" s="1"/>
  <c r="ABY57" i="2" s="1"/>
  <c r="ABZ57" i="2" s="1"/>
  <c r="ACA57" i="2" s="1"/>
  <c r="ACB57" i="2" s="1"/>
  <c r="ACC57" i="2" s="1"/>
  <c r="ACD57" i="2" s="1"/>
  <c r="ACE57" i="2" s="1"/>
  <c r="ACF57" i="2" s="1"/>
  <c r="ACG57" i="2" s="1"/>
  <c r="ACH57" i="2" s="1"/>
  <c r="ACI57" i="2" s="1"/>
  <c r="ACJ57" i="2" s="1"/>
  <c r="ACK57" i="2" s="1"/>
  <c r="ACL57" i="2" s="1"/>
  <c r="ACM57" i="2" s="1"/>
  <c r="ACN57" i="2" s="1"/>
  <c r="ACO57" i="2" s="1"/>
  <c r="ACP57" i="2" s="1"/>
  <c r="ACQ57" i="2" s="1"/>
  <c r="ACR57" i="2" s="1"/>
  <c r="ACS57" i="2" s="1"/>
  <c r="ACT57" i="2" s="1"/>
  <c r="ACU57" i="2" s="1"/>
  <c r="ACV57" i="2" s="1"/>
  <c r="ACW57" i="2" s="1"/>
  <c r="ACX57" i="2" s="1"/>
  <c r="ACY57" i="2" s="1"/>
  <c r="ACZ57" i="2" s="1"/>
  <c r="ADA57" i="2" s="1"/>
  <c r="ADB57" i="2" s="1"/>
  <c r="ADC57" i="2" s="1"/>
  <c r="ADD57" i="2" s="1"/>
  <c r="ADE57" i="2" s="1"/>
  <c r="ADF57" i="2" s="1"/>
  <c r="ADG57" i="2" s="1"/>
  <c r="ADH57" i="2" s="1"/>
  <c r="ADI57" i="2" s="1"/>
  <c r="ADJ57" i="2" s="1"/>
  <c r="ADK57" i="2" s="1"/>
  <c r="ADL57" i="2" s="1"/>
  <c r="ADM57" i="2" s="1"/>
  <c r="ADN57" i="2" s="1"/>
  <c r="ADO57" i="2" s="1"/>
  <c r="ADP57" i="2" s="1"/>
  <c r="ADQ57" i="2" s="1"/>
  <c r="ADR57" i="2" s="1"/>
  <c r="ADS57" i="2" s="1"/>
  <c r="ADT57" i="2" s="1"/>
  <c r="ADU57" i="2" s="1"/>
  <c r="ADV57" i="2" s="1"/>
  <c r="ADW57" i="2" s="1"/>
  <c r="ADX57" i="2" s="1"/>
  <c r="ADY57" i="2" s="1"/>
  <c r="ADZ57" i="2" s="1"/>
  <c r="AEA57" i="2" s="1"/>
  <c r="AEB57" i="2" s="1"/>
  <c r="AEC57" i="2" s="1"/>
  <c r="AED57" i="2" s="1"/>
  <c r="AEE57" i="2" s="1"/>
  <c r="AEF57" i="2" s="1"/>
  <c r="AEG57" i="2" s="1"/>
  <c r="AEH57" i="2" s="1"/>
  <c r="AEI57" i="2" s="1"/>
  <c r="AEJ57" i="2" s="1"/>
  <c r="AEK57" i="2" s="1"/>
  <c r="AEL57" i="2" s="1"/>
  <c r="AEM57" i="2" s="1"/>
  <c r="AEN57" i="2" s="1"/>
  <c r="AEO57" i="2" s="1"/>
  <c r="AEP57" i="2" s="1"/>
  <c r="AEQ57" i="2" s="1"/>
  <c r="AER57" i="2" s="1"/>
  <c r="AES57" i="2" s="1"/>
  <c r="AET57" i="2" s="1"/>
  <c r="AEU57" i="2" s="1"/>
  <c r="AEV57" i="2" s="1"/>
  <c r="AEW57" i="2" s="1"/>
  <c r="AEX57" i="2" s="1"/>
  <c r="AEY57" i="2" s="1"/>
  <c r="AEZ57" i="2" s="1"/>
  <c r="AFA57" i="2" s="1"/>
  <c r="AFB57" i="2" s="1"/>
  <c r="AFC57" i="2" s="1"/>
  <c r="AFD57" i="2" s="1"/>
  <c r="AFE57" i="2" s="1"/>
  <c r="AFF57" i="2" s="1"/>
  <c r="AFG57" i="2" s="1"/>
  <c r="AFH57" i="2" s="1"/>
  <c r="AFI57" i="2" s="1"/>
  <c r="AFJ57" i="2" s="1"/>
  <c r="AFK57" i="2" s="1"/>
  <c r="AFL57" i="2" s="1"/>
  <c r="AFM57" i="2" s="1"/>
  <c r="AFN57" i="2" s="1"/>
  <c r="AFO57" i="2" s="1"/>
  <c r="AFP57" i="2" s="1"/>
  <c r="AFQ57" i="2" s="1"/>
  <c r="AFR57" i="2" s="1"/>
  <c r="AFS57" i="2" s="1"/>
  <c r="AFT57" i="2" s="1"/>
  <c r="AFU57" i="2" s="1"/>
  <c r="AFV57" i="2" s="1"/>
  <c r="AFW57" i="2" s="1"/>
  <c r="AFX57" i="2" s="1"/>
  <c r="AFY57" i="2" s="1"/>
  <c r="AFZ57" i="2" s="1"/>
  <c r="AGA57" i="2" s="1"/>
  <c r="AGB57" i="2" s="1"/>
  <c r="AGC57" i="2" s="1"/>
  <c r="AGD57" i="2" s="1"/>
  <c r="AGE57" i="2" s="1"/>
  <c r="AGF57" i="2" s="1"/>
  <c r="AGG57" i="2" s="1"/>
  <c r="AGH57" i="2" s="1"/>
  <c r="AGI57" i="2" s="1"/>
  <c r="AGJ57" i="2" s="1"/>
  <c r="AGK57" i="2" s="1"/>
  <c r="AGL57" i="2" s="1"/>
  <c r="AGM57" i="2" s="1"/>
  <c r="AGN57" i="2" s="1"/>
  <c r="AGO57" i="2" s="1"/>
  <c r="AGP57" i="2" s="1"/>
  <c r="AGQ57" i="2" s="1"/>
  <c r="AGR57" i="2" s="1"/>
  <c r="AGS57" i="2" s="1"/>
  <c r="AGT57" i="2" s="1"/>
  <c r="AGU57" i="2" s="1"/>
  <c r="AGV57" i="2" s="1"/>
  <c r="AGW57" i="2" s="1"/>
  <c r="AGX57" i="2" s="1"/>
  <c r="AGY57" i="2" s="1"/>
  <c r="AGZ57" i="2" s="1"/>
  <c r="AHA57" i="2" s="1"/>
  <c r="AHB57" i="2" s="1"/>
  <c r="AHC57" i="2" s="1"/>
  <c r="AHD57" i="2" s="1"/>
  <c r="AHE57" i="2" s="1"/>
  <c r="AHF57" i="2" s="1"/>
  <c r="AHG57" i="2" s="1"/>
  <c r="AHH57" i="2" s="1"/>
  <c r="AHI57" i="2" s="1"/>
  <c r="AHJ57" i="2" s="1"/>
  <c r="AHK57" i="2" s="1"/>
  <c r="AHL57" i="2" s="1"/>
  <c r="AHM57" i="2" s="1"/>
  <c r="AHN57" i="2" s="1"/>
  <c r="AHO57" i="2" s="1"/>
  <c r="AHP57" i="2" s="1"/>
  <c r="AHQ57" i="2" s="1"/>
  <c r="AHR57" i="2" s="1"/>
  <c r="AHS57" i="2" s="1"/>
  <c r="AHT57" i="2" s="1"/>
  <c r="AHU57" i="2" s="1"/>
  <c r="AHV57" i="2" s="1"/>
  <c r="AHW57" i="2" s="1"/>
  <c r="AHX57" i="2" s="1"/>
  <c r="AHY57" i="2" s="1"/>
  <c r="AHZ57" i="2" s="1"/>
  <c r="AIA57" i="2" s="1"/>
  <c r="AIB57" i="2" s="1"/>
  <c r="AIC57" i="2" s="1"/>
  <c r="AID57" i="2" s="1"/>
  <c r="AIE57" i="2" s="1"/>
  <c r="AIF57" i="2" s="1"/>
  <c r="AIG57" i="2" s="1"/>
  <c r="AIH57" i="2" s="1"/>
  <c r="AII57" i="2" s="1"/>
  <c r="AIJ57" i="2" s="1"/>
  <c r="AIK57" i="2" s="1"/>
  <c r="AIL57" i="2" s="1"/>
  <c r="AIM57" i="2" s="1"/>
  <c r="AIN57" i="2" s="1"/>
  <c r="AIO57" i="2" s="1"/>
  <c r="AIP57" i="2" s="1"/>
  <c r="AIQ57" i="2" s="1"/>
  <c r="AIR57" i="2" s="1"/>
  <c r="AIS57" i="2" s="1"/>
  <c r="AIT57" i="2" s="1"/>
  <c r="AIU57" i="2" s="1"/>
  <c r="AIV57" i="2" s="1"/>
  <c r="AIW57" i="2" s="1"/>
  <c r="AIX57" i="2" s="1"/>
  <c r="AIY57" i="2" s="1"/>
  <c r="AIZ57" i="2" s="1"/>
  <c r="AJA57" i="2" s="1"/>
  <c r="AJB57" i="2" s="1"/>
  <c r="AJC57" i="2" s="1"/>
  <c r="AJD57" i="2" s="1"/>
  <c r="AJE57" i="2" s="1"/>
  <c r="AJF57" i="2" s="1"/>
  <c r="AJG57" i="2" s="1"/>
  <c r="AJH57" i="2" s="1"/>
  <c r="AJI57" i="2" s="1"/>
  <c r="AJJ57" i="2" s="1"/>
  <c r="AJK57" i="2" s="1"/>
  <c r="AJL57" i="2" s="1"/>
  <c r="AJM57" i="2" s="1"/>
  <c r="AJN57" i="2" s="1"/>
  <c r="AJO57" i="2" s="1"/>
  <c r="AJP57" i="2" s="1"/>
  <c r="AJQ57" i="2" s="1"/>
  <c r="AJR57" i="2" s="1"/>
  <c r="AJS57" i="2" s="1"/>
  <c r="AJT57" i="2" s="1"/>
  <c r="AJU57" i="2" s="1"/>
  <c r="AJV57" i="2" s="1"/>
  <c r="AJW57" i="2" s="1"/>
  <c r="AJX57" i="2" s="1"/>
  <c r="AJY57" i="2" s="1"/>
  <c r="AJZ57" i="2" s="1"/>
  <c r="AKA57" i="2" s="1"/>
  <c r="AKB57" i="2" s="1"/>
  <c r="AKC57" i="2" s="1"/>
  <c r="AKD57" i="2" s="1"/>
  <c r="AKE57" i="2" s="1"/>
  <c r="AKF57" i="2" s="1"/>
  <c r="AKG57" i="2" s="1"/>
  <c r="AKH57" i="2" s="1"/>
  <c r="AKI57" i="2" s="1"/>
  <c r="AKJ57" i="2" s="1"/>
  <c r="AKK57" i="2" s="1"/>
  <c r="AKL57" i="2" s="1"/>
  <c r="AKM57" i="2" s="1"/>
  <c r="AKN57" i="2" s="1"/>
  <c r="AKO57" i="2" s="1"/>
  <c r="AKP57" i="2" s="1"/>
  <c r="AKQ57" i="2" s="1"/>
  <c r="AKR57" i="2" s="1"/>
  <c r="AKS57" i="2" s="1"/>
  <c r="AKT57" i="2" s="1"/>
  <c r="AKU57" i="2" s="1"/>
  <c r="AKV57" i="2" s="1"/>
  <c r="AKW57" i="2" s="1"/>
  <c r="AKX57" i="2" s="1"/>
  <c r="AKY57" i="2" s="1"/>
  <c r="AKZ57" i="2" s="1"/>
  <c r="ALA57" i="2" s="1"/>
  <c r="ALB57" i="2" s="1"/>
  <c r="ALC57" i="2" s="1"/>
  <c r="ALD57" i="2" s="1"/>
  <c r="ALE57" i="2" s="1"/>
  <c r="ALF57" i="2" s="1"/>
  <c r="ALG57" i="2" s="1"/>
  <c r="ALH57" i="2" s="1"/>
  <c r="ALI57" i="2" s="1"/>
  <c r="ALJ57" i="2" s="1"/>
  <c r="ALK57" i="2" s="1"/>
  <c r="ALL57" i="2" s="1"/>
  <c r="ALM57" i="2" s="1"/>
  <c r="ALN57" i="2" s="1"/>
  <c r="ALO57" i="2" s="1"/>
  <c r="ALP57" i="2" s="1"/>
  <c r="ALQ57" i="2" s="1"/>
  <c r="ALR57" i="2" s="1"/>
  <c r="ALS57" i="2" s="1"/>
  <c r="ALT57" i="2" s="1"/>
  <c r="ALU57" i="2" s="1"/>
  <c r="ALV57" i="2" s="1"/>
  <c r="ALW57" i="2" s="1"/>
  <c r="ALX57" i="2" s="1"/>
  <c r="ALY57" i="2" s="1"/>
  <c r="ALZ57" i="2" s="1"/>
  <c r="AMA57" i="2" s="1"/>
  <c r="AMB57" i="2" s="1"/>
  <c r="AMC57" i="2" s="1"/>
  <c r="AMD57" i="2" s="1"/>
  <c r="AME57" i="2" s="1"/>
  <c r="AMF57" i="2" s="1"/>
  <c r="AMG57" i="2" s="1"/>
  <c r="AMH57" i="2" s="1"/>
  <c r="AMI57" i="2" s="1"/>
  <c r="AMJ57" i="2" s="1"/>
  <c r="AMK57" i="2" s="1"/>
  <c r="AML57" i="2" s="1"/>
  <c r="AMM57" i="2" s="1"/>
  <c r="AMN57" i="2" s="1"/>
  <c r="AMO57" i="2" s="1"/>
  <c r="AMP57" i="2" s="1"/>
  <c r="AMQ57" i="2" s="1"/>
  <c r="AMR57" i="2" s="1"/>
  <c r="AMS57" i="2" s="1"/>
  <c r="AMT57" i="2" s="1"/>
  <c r="AMU57" i="2" s="1"/>
  <c r="AMV57" i="2" s="1"/>
  <c r="AMW57" i="2" s="1"/>
  <c r="AMX57" i="2" s="1"/>
  <c r="AMY57" i="2" s="1"/>
  <c r="AMZ57" i="2" s="1"/>
  <c r="ANA57" i="2" s="1"/>
  <c r="ANB57" i="2" s="1"/>
  <c r="ANC57" i="2" s="1"/>
  <c r="AND57" i="2" s="1"/>
  <c r="ANE57" i="2" s="1"/>
  <c r="ANF57" i="2" s="1"/>
  <c r="ANG57" i="2" s="1"/>
  <c r="ANH57" i="2" s="1"/>
  <c r="ANI57" i="2" s="1"/>
  <c r="ANJ57" i="2" s="1"/>
  <c r="ANK57" i="2" s="1"/>
  <c r="ANL57" i="2" s="1"/>
  <c r="ANM57" i="2" s="1"/>
  <c r="ANN57" i="2" s="1"/>
  <c r="ANO57" i="2" s="1"/>
  <c r="ANP57" i="2" s="1"/>
  <c r="ANQ57" i="2" s="1"/>
  <c r="ANR57" i="2" s="1"/>
  <c r="ANS57" i="2" s="1"/>
  <c r="ANT57" i="2" s="1"/>
  <c r="ANU57" i="2" s="1"/>
  <c r="ANV57" i="2" s="1"/>
  <c r="ANW57" i="2" s="1"/>
  <c r="ANX57" i="2" s="1"/>
  <c r="ANY57" i="2" s="1"/>
  <c r="ANZ57" i="2" s="1"/>
  <c r="AOA57" i="2" s="1"/>
  <c r="AOB57" i="2" s="1"/>
  <c r="AOC57" i="2" s="1"/>
  <c r="AOD57" i="2" s="1"/>
  <c r="AOE57" i="2" s="1"/>
  <c r="AOF57" i="2" s="1"/>
  <c r="AOG57" i="2" s="1"/>
  <c r="AOH57" i="2" s="1"/>
  <c r="AOI57" i="2" s="1"/>
  <c r="AOJ57" i="2" s="1"/>
  <c r="AOK57" i="2" s="1"/>
  <c r="AOL57" i="2" s="1"/>
  <c r="AOM57" i="2" s="1"/>
  <c r="AON57" i="2" s="1"/>
  <c r="AOO57" i="2" s="1"/>
  <c r="AOP57" i="2" s="1"/>
  <c r="AOQ57" i="2" s="1"/>
  <c r="AOR57" i="2" s="1"/>
  <c r="AOS57" i="2" s="1"/>
  <c r="AOT57" i="2" s="1"/>
  <c r="AOU57" i="2" s="1"/>
  <c r="AOV57" i="2" s="1"/>
  <c r="AOW57" i="2" s="1"/>
  <c r="AOX57" i="2" s="1"/>
  <c r="AOY57" i="2" s="1"/>
  <c r="AOZ57" i="2" s="1"/>
  <c r="APA57" i="2" s="1"/>
  <c r="APB57" i="2" s="1"/>
  <c r="APC57" i="2" s="1"/>
  <c r="APD57" i="2" s="1"/>
  <c r="APE57" i="2" s="1"/>
  <c r="APF57" i="2" s="1"/>
  <c r="APG57" i="2" s="1"/>
  <c r="APH57" i="2" s="1"/>
  <c r="API57" i="2" s="1"/>
  <c r="APJ57" i="2" s="1"/>
  <c r="APK57" i="2" s="1"/>
  <c r="APL57" i="2" s="1"/>
  <c r="APM57" i="2" s="1"/>
  <c r="APN57" i="2" s="1"/>
  <c r="APO57" i="2" s="1"/>
  <c r="APP57" i="2" s="1"/>
  <c r="APQ57" i="2" s="1"/>
  <c r="APR57" i="2" s="1"/>
  <c r="APS57" i="2" s="1"/>
  <c r="APT57" i="2" s="1"/>
  <c r="APU57" i="2" s="1"/>
  <c r="APV57" i="2" s="1"/>
  <c r="APW57" i="2" s="1"/>
  <c r="APX57" i="2" s="1"/>
  <c r="APY57" i="2" s="1"/>
  <c r="APZ57" i="2" s="1"/>
  <c r="AQA57" i="2" s="1"/>
  <c r="AQB57" i="2" s="1"/>
  <c r="AQC57" i="2" s="1"/>
  <c r="AQD57" i="2" s="1"/>
  <c r="AQE57" i="2" s="1"/>
  <c r="AQF57" i="2" s="1"/>
  <c r="AQG57" i="2" s="1"/>
  <c r="AQH57" i="2" s="1"/>
  <c r="AQI57" i="2" s="1"/>
  <c r="AQJ57" i="2" s="1"/>
  <c r="AQK57" i="2" s="1"/>
  <c r="AQL57" i="2" s="1"/>
  <c r="AQM57" i="2" s="1"/>
  <c r="AQN57" i="2" s="1"/>
  <c r="AQO57" i="2" s="1"/>
  <c r="AQP57" i="2" s="1"/>
  <c r="AQQ57" i="2" s="1"/>
  <c r="AQR57" i="2" s="1"/>
  <c r="AQS57" i="2" s="1"/>
  <c r="AQT57" i="2" s="1"/>
  <c r="AQU57" i="2" s="1"/>
  <c r="AQV57" i="2" s="1"/>
  <c r="AQW57" i="2" s="1"/>
  <c r="AQX57" i="2" s="1"/>
  <c r="AQY57" i="2" s="1"/>
  <c r="AQZ57" i="2" s="1"/>
  <c r="ARA57" i="2" s="1"/>
  <c r="ARB57" i="2" s="1"/>
  <c r="ARC57" i="2" s="1"/>
  <c r="ARD57" i="2" s="1"/>
  <c r="ARE57" i="2" s="1"/>
  <c r="ARF57" i="2" s="1"/>
  <c r="ARG57" i="2" s="1"/>
  <c r="ARH57" i="2" s="1"/>
  <c r="ARI57" i="2" s="1"/>
  <c r="ARJ57" i="2" s="1"/>
  <c r="ARK57" i="2" s="1"/>
  <c r="ARL57" i="2" s="1"/>
  <c r="ARM57" i="2" s="1"/>
  <c r="ARN57" i="2" s="1"/>
  <c r="ARO57" i="2" s="1"/>
  <c r="ARP57" i="2" s="1"/>
  <c r="ARQ57" i="2" s="1"/>
  <c r="ARR57" i="2" s="1"/>
  <c r="ARS57" i="2" s="1"/>
  <c r="ART57" i="2" s="1"/>
  <c r="ARU57" i="2" s="1"/>
  <c r="ARV57" i="2" s="1"/>
  <c r="ARW57" i="2" s="1"/>
  <c r="ARX57" i="2" s="1"/>
  <c r="ARY57" i="2" s="1"/>
  <c r="ARZ57" i="2" s="1"/>
  <c r="ASA57" i="2" s="1"/>
  <c r="ASB57" i="2" s="1"/>
  <c r="ASC57" i="2" s="1"/>
  <c r="ASD57" i="2" s="1"/>
  <c r="ASE57" i="2" s="1"/>
  <c r="ASF57" i="2" s="1"/>
  <c r="ASG57" i="2" s="1"/>
  <c r="ASH57" i="2" s="1"/>
  <c r="ASI57" i="2" s="1"/>
  <c r="ASJ57" i="2" s="1"/>
  <c r="ASK57" i="2" s="1"/>
  <c r="ASL57" i="2" s="1"/>
  <c r="ASM57" i="2" s="1"/>
  <c r="ASN57" i="2" s="1"/>
  <c r="ASO57" i="2" s="1"/>
  <c r="ASP57" i="2" s="1"/>
  <c r="ASQ57" i="2" s="1"/>
  <c r="ASR57" i="2" s="1"/>
  <c r="ASS57" i="2" s="1"/>
  <c r="AST57" i="2" s="1"/>
  <c r="ASU57" i="2" s="1"/>
  <c r="ASV57" i="2" s="1"/>
  <c r="ASW57" i="2" s="1"/>
  <c r="ASX57" i="2" s="1"/>
  <c r="ASY57" i="2" s="1"/>
  <c r="ASZ57" i="2" s="1"/>
  <c r="ATA57" i="2" s="1"/>
  <c r="ATB57" i="2" s="1"/>
  <c r="ATC57" i="2" s="1"/>
  <c r="ATD57" i="2" s="1"/>
  <c r="ATE57" i="2" s="1"/>
  <c r="ATF57" i="2" s="1"/>
  <c r="ATG57" i="2" s="1"/>
  <c r="ATH57" i="2" s="1"/>
  <c r="ATI57" i="2" s="1"/>
  <c r="ATJ57" i="2" s="1"/>
  <c r="ATK57" i="2" s="1"/>
  <c r="ATL57" i="2" s="1"/>
  <c r="ATM57" i="2" s="1"/>
  <c r="ATN57" i="2" s="1"/>
  <c r="ATO57" i="2" s="1"/>
  <c r="ATP57" i="2" s="1"/>
  <c r="ATQ57" i="2" s="1"/>
  <c r="ATR57" i="2" s="1"/>
  <c r="ATS57" i="2" s="1"/>
  <c r="ATT57" i="2" s="1"/>
  <c r="ATU57" i="2" s="1"/>
  <c r="ATV57" i="2" s="1"/>
  <c r="ATW57" i="2" s="1"/>
  <c r="ATX57" i="2" s="1"/>
  <c r="ATY57" i="2" s="1"/>
  <c r="ATZ57" i="2" s="1"/>
  <c r="AUA57" i="2" s="1"/>
  <c r="AUB57" i="2" s="1"/>
  <c r="AUC57" i="2" s="1"/>
  <c r="AUD57" i="2" s="1"/>
  <c r="AUE57" i="2" s="1"/>
  <c r="AUF57" i="2" s="1"/>
  <c r="AUG57" i="2" s="1"/>
  <c r="AUH57" i="2" s="1"/>
  <c r="AUI57" i="2" s="1"/>
  <c r="AUJ57" i="2" s="1"/>
  <c r="AUK57" i="2" s="1"/>
  <c r="AUL57" i="2" s="1"/>
  <c r="AUM57" i="2" s="1"/>
  <c r="AUN57" i="2" s="1"/>
  <c r="AUO57" i="2" s="1"/>
  <c r="AUP57" i="2" s="1"/>
  <c r="AUQ57" i="2" s="1"/>
  <c r="AUR57" i="2" s="1"/>
  <c r="AUS57" i="2" s="1"/>
  <c r="AUT57" i="2" s="1"/>
  <c r="AUU57" i="2" s="1"/>
  <c r="AUV57" i="2" s="1"/>
  <c r="AUW57" i="2" s="1"/>
  <c r="AUX57" i="2" s="1"/>
  <c r="AUY57" i="2" s="1"/>
  <c r="AUZ57" i="2" s="1"/>
  <c r="AVA57" i="2" s="1"/>
  <c r="AVB57" i="2" s="1"/>
  <c r="AVC57" i="2" s="1"/>
  <c r="AVD57" i="2" s="1"/>
  <c r="AVE57" i="2" s="1"/>
  <c r="AVF57" i="2" s="1"/>
  <c r="AVG57" i="2" s="1"/>
  <c r="AVH57" i="2" s="1"/>
  <c r="AVI57" i="2" s="1"/>
  <c r="AVJ57" i="2" s="1"/>
  <c r="AVK57" i="2" s="1"/>
  <c r="AVL57" i="2" s="1"/>
  <c r="AVM57" i="2" s="1"/>
  <c r="AVN57" i="2" s="1"/>
  <c r="AVO57" i="2" s="1"/>
  <c r="AVP57" i="2" s="1"/>
  <c r="AVQ57" i="2" s="1"/>
  <c r="AVR57" i="2" s="1"/>
  <c r="AVS57" i="2" s="1"/>
  <c r="AVT57" i="2" s="1"/>
  <c r="AVU57" i="2" s="1"/>
  <c r="AVV57" i="2" s="1"/>
  <c r="AVW57" i="2" s="1"/>
  <c r="AVX57" i="2" s="1"/>
  <c r="AVY57" i="2" s="1"/>
  <c r="AVZ57" i="2" s="1"/>
  <c r="AWA57" i="2" s="1"/>
  <c r="AWB57" i="2" s="1"/>
  <c r="AWC57" i="2" s="1"/>
  <c r="AWD57" i="2" s="1"/>
  <c r="AWE57" i="2" s="1"/>
  <c r="AWF57" i="2" s="1"/>
  <c r="AWG57" i="2" s="1"/>
  <c r="AWH57" i="2" s="1"/>
  <c r="AWI57" i="2" s="1"/>
  <c r="AWJ57" i="2" s="1"/>
  <c r="AWK57" i="2" s="1"/>
  <c r="AWL57" i="2" s="1"/>
  <c r="AWM57" i="2" s="1"/>
  <c r="AWN57" i="2" s="1"/>
  <c r="AWO57" i="2" s="1"/>
  <c r="AWP57" i="2" s="1"/>
  <c r="AWQ57" i="2" s="1"/>
  <c r="AWR57" i="2" s="1"/>
  <c r="AWS57" i="2" s="1"/>
  <c r="AWT57" i="2" s="1"/>
  <c r="AWU57" i="2" s="1"/>
  <c r="AWV57" i="2" s="1"/>
  <c r="AWW57" i="2" s="1"/>
  <c r="AWX57" i="2" s="1"/>
  <c r="AWY57" i="2" s="1"/>
  <c r="AWZ57" i="2" s="1"/>
  <c r="AXA57" i="2" s="1"/>
  <c r="AXB57" i="2" s="1"/>
  <c r="AXC57" i="2" s="1"/>
  <c r="AXD57" i="2" s="1"/>
  <c r="AXE57" i="2" s="1"/>
  <c r="AXF57" i="2" s="1"/>
  <c r="AXG57" i="2" s="1"/>
  <c r="AXH57" i="2" s="1"/>
  <c r="AXI57" i="2" s="1"/>
  <c r="AXJ57" i="2" s="1"/>
  <c r="AXK57" i="2" s="1"/>
  <c r="AXL57" i="2" s="1"/>
  <c r="AXM57" i="2" s="1"/>
  <c r="AXN57" i="2" s="1"/>
  <c r="AXO57" i="2" s="1"/>
  <c r="AXP57" i="2" s="1"/>
  <c r="AXQ57" i="2" s="1"/>
  <c r="AXR57" i="2" s="1"/>
  <c r="AXS57" i="2" s="1"/>
  <c r="AXT57" i="2" s="1"/>
  <c r="AXU57" i="2" s="1"/>
  <c r="AXV57" i="2" s="1"/>
  <c r="AXW57" i="2" s="1"/>
  <c r="AXX57" i="2" s="1"/>
  <c r="AXY57" i="2" s="1"/>
  <c r="AXZ57" i="2" s="1"/>
  <c r="AYA57" i="2" s="1"/>
  <c r="AYB57" i="2" s="1"/>
  <c r="AYC57" i="2" s="1"/>
  <c r="AYD57" i="2" s="1"/>
  <c r="AYE57" i="2" s="1"/>
  <c r="AYF57" i="2" s="1"/>
  <c r="AYG57" i="2" s="1"/>
  <c r="AYH57" i="2" s="1"/>
  <c r="AYI57" i="2" s="1"/>
  <c r="AYJ57" i="2" s="1"/>
  <c r="AYK57" i="2" s="1"/>
  <c r="AYL57" i="2" s="1"/>
  <c r="AYM57" i="2" s="1"/>
  <c r="AYN57" i="2" s="1"/>
  <c r="AYO57" i="2" s="1"/>
  <c r="AYP57" i="2" s="1"/>
  <c r="AYQ57" i="2" s="1"/>
  <c r="AYR57" i="2" s="1"/>
  <c r="AYS57" i="2" s="1"/>
  <c r="AYT57" i="2" s="1"/>
  <c r="AYU57" i="2" s="1"/>
  <c r="AYV57" i="2" s="1"/>
  <c r="AYW57" i="2" s="1"/>
  <c r="AYX57" i="2" s="1"/>
  <c r="AYY57" i="2" s="1"/>
  <c r="AYZ57" i="2" s="1"/>
  <c r="AZA57" i="2" s="1"/>
  <c r="AZB57" i="2" s="1"/>
  <c r="AZC57" i="2" s="1"/>
  <c r="AZD57" i="2" s="1"/>
  <c r="AZE57" i="2" s="1"/>
  <c r="AZF57" i="2" s="1"/>
  <c r="AZG57" i="2" s="1"/>
  <c r="AZH57" i="2" s="1"/>
  <c r="AZI57" i="2" s="1"/>
  <c r="AZJ57" i="2" s="1"/>
  <c r="AZK57" i="2" s="1"/>
  <c r="AZL57" i="2" s="1"/>
  <c r="AZM57" i="2" s="1"/>
  <c r="AZN57" i="2" s="1"/>
  <c r="AZO57" i="2" s="1"/>
  <c r="AZP57" i="2" s="1"/>
  <c r="AZQ57" i="2" s="1"/>
  <c r="AZR57" i="2" s="1"/>
  <c r="AZS57" i="2" s="1"/>
  <c r="AZT57" i="2" s="1"/>
  <c r="AZU57" i="2" s="1"/>
  <c r="AZV57" i="2" s="1"/>
  <c r="AZW57" i="2" s="1"/>
  <c r="AZX57" i="2" s="1"/>
  <c r="AZY57" i="2" s="1"/>
  <c r="AZZ57" i="2" s="1"/>
  <c r="BAA57" i="2" s="1"/>
  <c r="BAB57" i="2" s="1"/>
  <c r="BAC57" i="2" s="1"/>
  <c r="BAD57" i="2" s="1"/>
  <c r="BAE57" i="2" s="1"/>
  <c r="BAF57" i="2" s="1"/>
  <c r="BAG57" i="2" s="1"/>
  <c r="BAH57" i="2" s="1"/>
  <c r="BAI57" i="2" s="1"/>
  <c r="BAJ57" i="2" s="1"/>
  <c r="BAK57" i="2" s="1"/>
  <c r="BAL57" i="2" s="1"/>
  <c r="BAM57" i="2" s="1"/>
  <c r="BAN57" i="2" s="1"/>
  <c r="BAO57" i="2" s="1"/>
  <c r="BAP57" i="2" s="1"/>
  <c r="BAQ57" i="2" s="1"/>
  <c r="BAR57" i="2" s="1"/>
  <c r="BAS57" i="2" s="1"/>
  <c r="BAT57" i="2" s="1"/>
  <c r="BAU57" i="2" s="1"/>
  <c r="BAV57" i="2" s="1"/>
  <c r="BAW57" i="2" s="1"/>
  <c r="BAX57" i="2" s="1"/>
  <c r="BAY57" i="2" s="1"/>
  <c r="BAZ57" i="2" s="1"/>
  <c r="BBA57" i="2" s="1"/>
  <c r="BBB57" i="2" s="1"/>
  <c r="BBC57" i="2" s="1"/>
  <c r="BBD57" i="2" s="1"/>
  <c r="BBE57" i="2" s="1"/>
  <c r="BBF57" i="2" s="1"/>
  <c r="BBG57" i="2" s="1"/>
  <c r="BBH57" i="2" s="1"/>
  <c r="BBI57" i="2" s="1"/>
  <c r="BBJ57" i="2" s="1"/>
  <c r="BBK57" i="2" s="1"/>
  <c r="BBL57" i="2" s="1"/>
  <c r="BBM57" i="2" s="1"/>
  <c r="BBN57" i="2" s="1"/>
  <c r="BBO57" i="2" s="1"/>
  <c r="BBP57" i="2" s="1"/>
  <c r="BBQ57" i="2" s="1"/>
  <c r="BBR57" i="2" s="1"/>
  <c r="BBS57" i="2" s="1"/>
  <c r="BBT57" i="2" s="1"/>
  <c r="BBU57" i="2" s="1"/>
  <c r="BBV57" i="2" s="1"/>
  <c r="BBW57" i="2" s="1"/>
  <c r="BBX57" i="2" s="1"/>
  <c r="BBY57" i="2" s="1"/>
  <c r="BBZ57" i="2" s="1"/>
  <c r="BCA57" i="2" s="1"/>
  <c r="BCB57" i="2" s="1"/>
  <c r="BCC57" i="2" s="1"/>
  <c r="BCD57" i="2" s="1"/>
  <c r="BCE57" i="2" s="1"/>
  <c r="BCF57" i="2" s="1"/>
  <c r="BCG57" i="2" s="1"/>
  <c r="BCH57" i="2" s="1"/>
  <c r="BCI57" i="2" s="1"/>
  <c r="BCJ57" i="2" s="1"/>
  <c r="BCK57" i="2" s="1"/>
  <c r="BCL57" i="2" s="1"/>
  <c r="BCM57" i="2" s="1"/>
  <c r="BCN57" i="2" s="1"/>
  <c r="BCO57" i="2" s="1"/>
  <c r="BCP57" i="2" s="1"/>
  <c r="BCQ57" i="2" s="1"/>
  <c r="BCR57" i="2" s="1"/>
  <c r="BCS57" i="2" s="1"/>
  <c r="BCT57" i="2" s="1"/>
  <c r="BCU57" i="2" s="1"/>
  <c r="BCV57" i="2" s="1"/>
  <c r="BCW57" i="2" s="1"/>
  <c r="BCX57" i="2" s="1"/>
  <c r="BCY57" i="2" s="1"/>
  <c r="BCZ57" i="2" s="1"/>
  <c r="BDA57" i="2" s="1"/>
  <c r="BDB57" i="2" s="1"/>
  <c r="BDC57" i="2" s="1"/>
  <c r="BDD57" i="2" s="1"/>
  <c r="BDE57" i="2" s="1"/>
  <c r="BDF57" i="2" s="1"/>
  <c r="BDG57" i="2" s="1"/>
  <c r="BDH57" i="2" s="1"/>
  <c r="BDI57" i="2" s="1"/>
  <c r="BDJ57" i="2" s="1"/>
  <c r="BDK57" i="2" l="1"/>
  <c r="BDL57" i="2" s="1"/>
  <c r="BDM57" i="2" s="1"/>
  <c r="BDN57" i="2" s="1"/>
  <c r="BDO57" i="2" s="1"/>
  <c r="BDP57" i="2" s="1"/>
  <c r="BDQ57" i="2" s="1"/>
  <c r="BDR57" i="2" s="1"/>
  <c r="BDS57" i="2" s="1"/>
  <c r="BDT57" i="2" s="1"/>
  <c r="BDU57" i="2" s="1"/>
  <c r="BDV57" i="2" s="1"/>
  <c r="BDW57" i="2" s="1"/>
  <c r="BDX57" i="2" s="1"/>
  <c r="BDY57" i="2" s="1"/>
  <c r="BDZ57" i="2" s="1"/>
  <c r="BEA57" i="2" s="1"/>
  <c r="BEB57" i="2" s="1"/>
  <c r="BEC57" i="2" s="1"/>
  <c r="BED57" i="2" s="1"/>
  <c r="BEE57" i="2" s="1"/>
  <c r="BEF57" i="2" s="1"/>
  <c r="BEG57" i="2" s="1"/>
  <c r="BEH57" i="2" s="1"/>
  <c r="BEI57" i="2" s="1"/>
  <c r="BEJ57" i="2" s="1"/>
  <c r="BEK57" i="2" s="1"/>
  <c r="BEL57" i="2" s="1"/>
  <c r="BEM57" i="2" s="1"/>
  <c r="BEN57" i="2" s="1"/>
  <c r="BEO57" i="2" s="1"/>
  <c r="BEP57" i="2" s="1"/>
  <c r="BEQ57" i="2" s="1"/>
  <c r="BER57" i="2" s="1"/>
  <c r="BES57" i="2" s="1"/>
  <c r="BET57" i="2" s="1"/>
  <c r="BEU57" i="2" s="1"/>
  <c r="BEV57" i="2" s="1"/>
  <c r="BEW57" i="2" s="1"/>
  <c r="BEX57" i="2" s="1"/>
  <c r="BEY57" i="2" s="1"/>
  <c r="BEZ57" i="2" s="1"/>
  <c r="BFA57" i="2" s="1"/>
  <c r="BFB57" i="2" s="1"/>
  <c r="BFC57" i="2" s="1"/>
  <c r="BFD57" i="2" s="1"/>
  <c r="BFE57" i="2" s="1"/>
  <c r="BFF57" i="2" s="1"/>
  <c r="BFG57" i="2" s="1"/>
  <c r="BFH57" i="2" s="1"/>
  <c r="BFI57" i="2"/>
  <c r="BFJ57" i="2" s="1"/>
  <c r="BFK57" i="2" s="1"/>
  <c r="BFL57" i="2" s="1"/>
  <c r="BFM57" i="2" s="1"/>
  <c r="BFN57" i="2" s="1"/>
  <c r="BFO57" i="2" s="1"/>
  <c r="BFP57" i="2" s="1"/>
  <c r="BFQ57" i="2" s="1"/>
  <c r="BFR57" i="2" s="1"/>
  <c r="BFS57" i="2" s="1"/>
  <c r="BFT57" i="2" s="1"/>
  <c r="BFU57" i="2" s="1"/>
  <c r="BFV57" i="2" s="1"/>
  <c r="BFW57" i="2" s="1"/>
  <c r="BFX57" i="2" s="1"/>
  <c r="BFY57" i="2" s="1"/>
  <c r="BFZ57" i="2" s="1"/>
  <c r="BGA57" i="2" s="1"/>
  <c r="BGB57" i="2" s="1"/>
  <c r="BGC57" i="2" s="1"/>
  <c r="BGD57" i="2" s="1"/>
  <c r="BGE57" i="2" s="1"/>
  <c r="BGF57" i="2" s="1"/>
  <c r="BGG57" i="2" s="1"/>
  <c r="BGH57" i="2" s="1"/>
  <c r="BGI57" i="2" s="1"/>
  <c r="BGJ57" i="2" s="1"/>
  <c r="BGK57" i="2" s="1"/>
  <c r="BGL57" i="2" s="1"/>
  <c r="BGM57" i="2" s="1"/>
  <c r="BGN57" i="2" s="1"/>
  <c r="BGO57" i="2" s="1"/>
  <c r="BGP57" i="2" s="1"/>
  <c r="BGQ57" i="2" s="1"/>
  <c r="BGR57" i="2" s="1"/>
  <c r="BGS57" i="2" s="1"/>
  <c r="BGT57" i="2" s="1"/>
  <c r="BGU57" i="2" s="1"/>
  <c r="BGV57" i="2" s="1"/>
  <c r="BGW57" i="2" s="1"/>
  <c r="BGX57" i="2" s="1"/>
  <c r="BGY57" i="2" s="1"/>
  <c r="BGZ57" i="2" s="1"/>
  <c r="BHA57" i="2" s="1"/>
  <c r="BHB57" i="2" s="1"/>
  <c r="BHC57" i="2" s="1"/>
  <c r="BHD57" i="2" s="1"/>
  <c r="BHE57" i="2" s="1"/>
  <c r="BHF57" i="2" s="1"/>
  <c r="BHG57" i="2" s="1"/>
  <c r="BHH57" i="2" s="1"/>
  <c r="BHI57" i="2" s="1"/>
  <c r="BHJ57" i="2" s="1"/>
  <c r="BHK57" i="2" s="1"/>
  <c r="BHL57" i="2" s="1"/>
  <c r="BHM57" i="2" s="1"/>
  <c r="BHN57" i="2" s="1"/>
  <c r="BHO57" i="2" s="1"/>
  <c r="BHP57" i="2" s="1"/>
  <c r="BHQ57" i="2" s="1"/>
  <c r="BHR57" i="2" s="1"/>
  <c r="BHS57" i="2" s="1"/>
  <c r="BHT57" i="2" s="1"/>
  <c r="BHU57" i="2" s="1"/>
  <c r="BHV57" i="2" s="1"/>
  <c r="BHW57" i="2" s="1"/>
  <c r="BHX57" i="2" s="1"/>
  <c r="BHY57" i="2" s="1"/>
  <c r="BHZ57" i="2" s="1"/>
  <c r="BIA57" i="2" s="1"/>
  <c r="BIB57" i="2" s="1"/>
  <c r="BIC57" i="2" s="1"/>
  <c r="BID57" i="2" s="1"/>
  <c r="BIE57" i="2" s="1"/>
  <c r="BIF57" i="2" s="1"/>
  <c r="BIG57" i="2" s="1"/>
  <c r="BIH57" i="2" s="1"/>
  <c r="BII57" i="2" s="1"/>
  <c r="BIJ57" i="2" s="1"/>
  <c r="BIK57" i="2" s="1"/>
  <c r="BIL57" i="2" s="1"/>
  <c r="BIM57" i="2" s="1"/>
  <c r="BIN57" i="2" s="1"/>
  <c r="BIO57" i="2" s="1"/>
  <c r="BIP57" i="2" s="1"/>
  <c r="BIQ57" i="2" s="1"/>
  <c r="BIR57" i="2" s="1"/>
  <c r="BIS57" i="2" s="1"/>
  <c r="BIT57" i="2" s="1"/>
  <c r="BIU57" i="2" s="1"/>
  <c r="BIV57" i="2" s="1"/>
  <c r="BIW57" i="2" s="1"/>
  <c r="BIX57" i="2" s="1"/>
  <c r="BIY57" i="2" s="1"/>
  <c r="BIZ57" i="2" s="1"/>
  <c r="BJA57" i="2" s="1"/>
  <c r="BJB57" i="2" s="1"/>
  <c r="BJC57" i="2" s="1"/>
  <c r="BJD57" i="2" s="1"/>
  <c r="BJE57" i="2" s="1"/>
  <c r="BJF57" i="2" s="1"/>
  <c r="BJG57" i="2" s="1"/>
  <c r="BJH57" i="2" s="1"/>
  <c r="BJI57" i="2" s="1"/>
  <c r="BJJ57" i="2" s="1"/>
  <c r="BJK57" i="2" s="1"/>
  <c r="BJL57" i="2" s="1"/>
  <c r="BJM57" i="2" s="1"/>
  <c r="BJN57" i="2" s="1"/>
  <c r="BJO57" i="2" s="1"/>
  <c r="BJP57" i="2" s="1"/>
  <c r="BJQ57" i="2" s="1"/>
  <c r="BJR57" i="2" s="1"/>
  <c r="BJS57" i="2" s="1"/>
  <c r="BJT57" i="2" s="1"/>
  <c r="BJU57" i="2" s="1"/>
  <c r="BJV57" i="2" s="1"/>
  <c r="BJW57" i="2" s="1"/>
  <c r="BJX57" i="2" s="1"/>
  <c r="BJY57" i="2" s="1"/>
  <c r="BJZ57" i="2" s="1"/>
  <c r="BKA57" i="2" s="1"/>
  <c r="BKB57" i="2" s="1"/>
  <c r="BKC57" i="2" s="1"/>
  <c r="BKD57" i="2" s="1"/>
  <c r="BKE57" i="2" s="1"/>
  <c r="BKF57" i="2" s="1"/>
  <c r="BKG57" i="2" s="1"/>
  <c r="BKH57" i="2" s="1"/>
  <c r="BKI57" i="2" s="1"/>
  <c r="BKJ57" i="2" s="1"/>
  <c r="BKK57" i="2" s="1"/>
  <c r="BKL57" i="2" s="1"/>
  <c r="BKM57" i="2" s="1"/>
  <c r="BKN57" i="2" s="1"/>
  <c r="BKO57" i="2" s="1"/>
  <c r="BKP57" i="2" s="1"/>
  <c r="BKQ57" i="2" s="1"/>
  <c r="BKR57" i="2" s="1"/>
  <c r="BKS57" i="2" s="1"/>
  <c r="BKT57" i="2" s="1"/>
  <c r="BKU57" i="2" s="1"/>
  <c r="BKV57" i="2" s="1"/>
  <c r="BKW57" i="2" s="1"/>
  <c r="BKX57" i="2" s="1"/>
  <c r="BKY57" i="2" s="1"/>
  <c r="BKZ57" i="2" s="1"/>
  <c r="BLA57" i="2" s="1"/>
  <c r="BLB57" i="2" s="1"/>
  <c r="BLC57" i="2" s="1"/>
  <c r="BLD57" i="2" s="1"/>
  <c r="BLE57" i="2" s="1"/>
  <c r="BLF57" i="2" s="1"/>
  <c r="BLG57" i="2" s="1"/>
  <c r="BLH57" i="2" s="1"/>
  <c r="BLI57" i="2" s="1"/>
  <c r="BLJ57" i="2" s="1"/>
  <c r="BLK57" i="2" s="1"/>
  <c r="BLL57" i="2" s="1"/>
  <c r="BLM57" i="2" s="1"/>
  <c r="BLN57" i="2" s="1"/>
  <c r="BLO57" i="2" s="1"/>
  <c r="BLP57" i="2" s="1"/>
  <c r="BLQ57" i="2" s="1"/>
  <c r="BLR57" i="2" s="1"/>
  <c r="BLS57" i="2" s="1"/>
  <c r="BLT57" i="2" s="1"/>
  <c r="BLU57" i="2" s="1"/>
  <c r="BLV57" i="2" s="1"/>
  <c r="BLW57" i="2" s="1"/>
  <c r="BLX57" i="2" s="1"/>
  <c r="BLY57" i="2" s="1"/>
  <c r="BLZ57" i="2" s="1"/>
  <c r="BMA57" i="2" s="1"/>
  <c r="BMB57" i="2" s="1"/>
  <c r="BMC57" i="2" s="1"/>
  <c r="BMD57" i="2" s="1"/>
  <c r="BME57" i="2" s="1"/>
  <c r="BMF57" i="2" s="1"/>
  <c r="BMG57" i="2" s="1"/>
  <c r="BMH57" i="2" s="1"/>
  <c r="BMI57" i="2" s="1"/>
  <c r="BMJ57" i="2" s="1"/>
  <c r="BMK57" i="2" s="1"/>
  <c r="BML57" i="2" s="1"/>
  <c r="BMM57" i="2" s="1"/>
  <c r="BMN57" i="2" s="1"/>
  <c r="BMO57" i="2" s="1"/>
  <c r="BMP57" i="2" s="1"/>
  <c r="BMQ57" i="2" s="1"/>
  <c r="BMR57" i="2" s="1"/>
  <c r="BMS57" i="2" s="1"/>
  <c r="BMT57" i="2" s="1"/>
  <c r="BMU57" i="2" s="1"/>
  <c r="BMV57" i="2" s="1"/>
  <c r="BMW57" i="2" s="1"/>
  <c r="BMX57" i="2" s="1"/>
  <c r="BMY57" i="2" s="1"/>
  <c r="BMZ57" i="2" s="1"/>
  <c r="BNA57" i="2" s="1"/>
  <c r="BNB57" i="2" s="1"/>
  <c r="BNC57" i="2" s="1"/>
  <c r="BND57" i="2" s="1"/>
  <c r="BNE57" i="2" s="1"/>
  <c r="BNF57" i="2" s="1"/>
  <c r="BNG57" i="2" s="1"/>
  <c r="BNH57" i="2" s="1"/>
  <c r="BNI57" i="2" s="1"/>
  <c r="BNJ57" i="2" s="1"/>
  <c r="BNK57" i="2" s="1"/>
  <c r="BNL57" i="2" s="1"/>
  <c r="BNM57" i="2" s="1"/>
  <c r="BNN57" i="2" s="1"/>
  <c r="BNO57" i="2" s="1"/>
  <c r="BNP57" i="2" s="1"/>
  <c r="BNQ57" i="2" s="1"/>
  <c r="BNR57" i="2" s="1"/>
  <c r="BNS57" i="2" s="1"/>
  <c r="BNT57" i="2" s="1"/>
  <c r="BNU57" i="2" s="1"/>
  <c r="BNV57" i="2" s="1"/>
  <c r="BNW57" i="2" s="1"/>
  <c r="BNX57" i="2" s="1"/>
  <c r="BNY57" i="2" s="1"/>
  <c r="BNZ57" i="2" s="1"/>
  <c r="BOA57" i="2" s="1"/>
  <c r="BOB57" i="2" s="1"/>
  <c r="BOC57" i="2" s="1"/>
  <c r="BOD57" i="2" s="1"/>
  <c r="BOE57" i="2" s="1"/>
  <c r="BOF57" i="2" s="1"/>
  <c r="BOG57" i="2" s="1"/>
  <c r="BOH57" i="2" s="1"/>
  <c r="BOI57" i="2" s="1"/>
  <c r="BOJ57" i="2" s="1"/>
  <c r="BOK57" i="2" s="1"/>
  <c r="BOL57" i="2" s="1"/>
  <c r="BOM57" i="2" s="1"/>
  <c r="BON57" i="2" s="1"/>
  <c r="BOO57" i="2" s="1"/>
  <c r="BOP57" i="2" s="1"/>
  <c r="BOQ57" i="2" s="1"/>
  <c r="BOR57" i="2" s="1"/>
  <c r="BOS57" i="2" s="1"/>
  <c r="BOT57" i="2" s="1"/>
  <c r="BOU57" i="2" s="1"/>
  <c r="BOV57" i="2" s="1"/>
  <c r="BOW57" i="2" s="1"/>
  <c r="BOX57" i="2" s="1"/>
  <c r="BOY57" i="2" s="1"/>
  <c r="BOZ57" i="2" s="1"/>
  <c r="BPA57" i="2" s="1"/>
  <c r="BPB57" i="2" s="1"/>
  <c r="BPC57" i="2" s="1"/>
  <c r="BPD57" i="2" s="1"/>
  <c r="BPE57" i="2" s="1"/>
  <c r="BPF57" i="2" s="1"/>
  <c r="BPG57" i="2" s="1"/>
  <c r="BPH57" i="2" s="1"/>
  <c r="BPI57" i="2" s="1"/>
  <c r="BPJ57" i="2" s="1"/>
  <c r="BPK57" i="2" s="1"/>
  <c r="BPL57" i="2" s="1"/>
  <c r="BPM57" i="2" s="1"/>
  <c r="BPN57" i="2" s="1"/>
  <c r="BPO57" i="2" s="1"/>
  <c r="BPP57" i="2" s="1"/>
  <c r="BPQ57" i="2" s="1"/>
  <c r="BPR57" i="2" s="1"/>
  <c r="BPS57" i="2" s="1"/>
  <c r="BPT57" i="2" s="1"/>
  <c r="BPU57" i="2" s="1"/>
  <c r="BPV57" i="2" s="1"/>
  <c r="BPW57" i="2" s="1"/>
  <c r="BPX57" i="2" s="1"/>
  <c r="BPY57" i="2" s="1"/>
  <c r="BPZ57" i="2" s="1"/>
  <c r="BQA57" i="2" s="1"/>
  <c r="BQB57" i="2" s="1"/>
  <c r="BQC57" i="2" s="1"/>
  <c r="BQD57" i="2" s="1"/>
  <c r="BQE57" i="2" s="1"/>
  <c r="BQF57" i="2" s="1"/>
  <c r="BQG57" i="2" s="1"/>
  <c r="BQH57" i="2" s="1"/>
  <c r="BQI57" i="2" s="1"/>
  <c r="BQJ57" i="2" s="1"/>
  <c r="BQK57" i="2" s="1"/>
  <c r="BQL57" i="2" s="1"/>
  <c r="BQM57" i="2" s="1"/>
  <c r="BQN57" i="2" s="1"/>
  <c r="BQO57" i="2" s="1"/>
  <c r="BQP57" i="2" s="1"/>
  <c r="BQQ57" i="2" s="1"/>
  <c r="BQR57" i="2" s="1"/>
  <c r="BQS57" i="2" s="1"/>
  <c r="BQT57" i="2" s="1"/>
  <c r="BQU57" i="2" s="1"/>
  <c r="BQV57" i="2" s="1"/>
  <c r="BQW57" i="2" s="1"/>
  <c r="BQX57" i="2" s="1"/>
  <c r="BQY57" i="2" s="1"/>
  <c r="BQZ57" i="2" s="1"/>
  <c r="BRA57" i="2" s="1"/>
  <c r="BRB57" i="2" s="1"/>
  <c r="BRC57" i="2" s="1"/>
  <c r="BRD57" i="2" s="1"/>
  <c r="BRE57" i="2" s="1"/>
  <c r="BRF57" i="2" s="1"/>
  <c r="BRG57" i="2" s="1"/>
  <c r="BRH57" i="2" s="1"/>
  <c r="BRI57" i="2" s="1"/>
  <c r="BRJ57" i="2" s="1"/>
  <c r="BRK57" i="2" s="1"/>
  <c r="BRL57" i="2" s="1"/>
  <c r="BRM57" i="2" s="1"/>
  <c r="BRN57" i="2" s="1"/>
  <c r="BRO57" i="2" s="1"/>
  <c r="BRP57" i="2" s="1"/>
  <c r="BRQ57" i="2" s="1"/>
  <c r="BRR57" i="2" s="1"/>
  <c r="BRS57" i="2" s="1"/>
  <c r="BRT57" i="2" s="1"/>
  <c r="BRU57" i="2" s="1"/>
  <c r="BRV57" i="2" s="1"/>
  <c r="BRW57" i="2" s="1"/>
  <c r="BRX57" i="2" s="1"/>
  <c r="BRY57" i="2" s="1"/>
  <c r="BRZ57" i="2" s="1"/>
  <c r="BSA57" i="2" s="1"/>
  <c r="BSB57" i="2" s="1"/>
  <c r="BSC57" i="2" s="1"/>
  <c r="BSD57" i="2" s="1"/>
  <c r="BSE57" i="2" s="1"/>
  <c r="BSF57" i="2" s="1"/>
  <c r="BSG57" i="2" s="1"/>
  <c r="BSH57" i="2" s="1"/>
  <c r="BSI57" i="2" s="1"/>
  <c r="BSJ57" i="2" s="1"/>
  <c r="BSK57" i="2" s="1"/>
  <c r="BSL57" i="2" s="1"/>
  <c r="BSM57" i="2" s="1"/>
  <c r="BSN57" i="2" s="1"/>
  <c r="BSO57" i="2" s="1"/>
  <c r="BSP57" i="2" s="1"/>
  <c r="BSQ57" i="2" s="1"/>
  <c r="BSR57" i="2" s="1"/>
  <c r="BSS57" i="2" s="1"/>
  <c r="BST57" i="2" s="1"/>
  <c r="BSU57" i="2" s="1"/>
  <c r="BSV57" i="2" s="1"/>
  <c r="BSW57" i="2" s="1"/>
  <c r="BSX57" i="2" s="1"/>
  <c r="BSY57" i="2" s="1"/>
  <c r="BSZ57" i="2" s="1"/>
  <c r="BTA57" i="2" s="1"/>
  <c r="BTB57" i="2" s="1"/>
  <c r="BTC57" i="2" s="1"/>
  <c r="BTD57" i="2" s="1"/>
  <c r="BTE57" i="2" s="1"/>
  <c r="BTF57" i="2" s="1"/>
  <c r="BTG57" i="2" s="1"/>
  <c r="BTH57" i="2" s="1"/>
  <c r="BTI57" i="2" s="1"/>
  <c r="BTJ57" i="2" s="1"/>
  <c r="BTK57" i="2" s="1"/>
  <c r="BTL57" i="2" s="1"/>
  <c r="BTM57" i="2" s="1"/>
  <c r="BTN57" i="2" s="1"/>
  <c r="BTO57" i="2" s="1"/>
  <c r="BTP57" i="2" s="1"/>
  <c r="BTQ57" i="2" s="1"/>
  <c r="BTR57" i="2" s="1"/>
  <c r="BTS57" i="2" s="1"/>
  <c r="BTT57" i="2" s="1"/>
  <c r="BTU57" i="2" s="1"/>
  <c r="BTV57" i="2" s="1"/>
  <c r="BTW57" i="2" s="1"/>
  <c r="BTX57" i="2" s="1"/>
  <c r="BTY57" i="2" s="1"/>
  <c r="BTZ57" i="2" s="1"/>
  <c r="BUA57" i="2" s="1"/>
  <c r="BUB57" i="2" s="1"/>
  <c r="BUC57" i="2" s="1"/>
  <c r="BUD57" i="2" s="1"/>
  <c r="GU111" i="2" l="1"/>
  <c r="LJ68" i="2" l="1"/>
  <c r="RF106" i="4" l="1"/>
  <c r="RJ106" i="4" s="1"/>
  <c r="RD106" i="4"/>
  <c r="RJ102" i="4"/>
  <c r="RJ101" i="4"/>
  <c r="RJ100" i="4"/>
  <c r="RJ99" i="4"/>
  <c r="RJ98" i="4"/>
  <c r="RJ97" i="4"/>
  <c r="RJ96" i="4"/>
  <c r="RJ95" i="4"/>
  <c r="RJ94" i="4"/>
  <c r="RJ93" i="4"/>
  <c r="RJ91" i="4"/>
  <c r="RJ90" i="4"/>
  <c r="RJ89" i="4"/>
  <c r="RJ88" i="4"/>
  <c r="RJ87" i="4"/>
  <c r="RJ86" i="4"/>
  <c r="RJ85" i="4"/>
  <c r="RJ84" i="4"/>
  <c r="RJ83" i="4"/>
  <c r="RJ82" i="4"/>
  <c r="RJ81" i="4"/>
  <c r="RJ80" i="4"/>
  <c r="RJ79" i="4"/>
  <c r="RJ77" i="4"/>
  <c r="RJ76" i="4"/>
  <c r="RJ75" i="4"/>
  <c r="GD75" i="4"/>
  <c r="GB75" i="4"/>
  <c r="GH75" i="4" s="1"/>
  <c r="RJ74" i="4"/>
  <c r="RJ73" i="4"/>
  <c r="RJ72" i="4"/>
  <c r="RJ70" i="4"/>
  <c r="GH70" i="4"/>
  <c r="YV69" i="4"/>
  <c r="YT69" i="4"/>
  <c r="YZ69" i="4" s="1"/>
  <c r="RJ69" i="4"/>
  <c r="GH69" i="4"/>
  <c r="RJ68" i="4"/>
  <c r="GH68" i="4"/>
  <c r="RJ67" i="4"/>
  <c r="GH67" i="4"/>
  <c r="YZ66" i="4"/>
  <c r="RJ66" i="4"/>
  <c r="GH66" i="4"/>
  <c r="YZ65" i="4"/>
  <c r="RJ65" i="4"/>
  <c r="GH65" i="4"/>
  <c r="YZ64" i="4"/>
  <c r="GH64" i="4"/>
  <c r="YZ63" i="4"/>
  <c r="RJ63" i="4"/>
  <c r="GH63" i="4"/>
  <c r="YZ62" i="4"/>
  <c r="RJ62" i="4"/>
  <c r="GH62" i="4"/>
  <c r="YZ61" i="4"/>
  <c r="RJ61" i="4"/>
  <c r="RJ60" i="4"/>
  <c r="GH60" i="4"/>
  <c r="YZ59" i="4"/>
  <c r="RJ59" i="4"/>
  <c r="GH59" i="4"/>
  <c r="YZ58" i="4"/>
  <c r="RJ58" i="4"/>
  <c r="GH58" i="4"/>
  <c r="YZ57" i="4"/>
  <c r="GH57" i="4"/>
  <c r="YZ56" i="4"/>
  <c r="RJ56" i="4"/>
  <c r="GH56" i="4"/>
  <c r="YZ55" i="4"/>
  <c r="RJ55" i="4"/>
  <c r="GH55" i="4"/>
  <c r="YZ54" i="4"/>
  <c r="RJ54" i="4"/>
  <c r="GH54" i="4"/>
  <c r="YZ53" i="4"/>
  <c r="RJ53" i="4"/>
  <c r="GH53" i="4"/>
  <c r="YZ52" i="4"/>
  <c r="RJ52" i="4"/>
  <c r="GH52" i="4"/>
  <c r="YZ51" i="4"/>
  <c r="RJ51" i="4"/>
  <c r="YZ50" i="4"/>
  <c r="Q47" i="4"/>
  <c r="R47" i="4" s="1"/>
  <c r="S47" i="4" s="1"/>
  <c r="T47" i="4" s="1"/>
  <c r="U47" i="4" s="1"/>
  <c r="V47" i="4" s="1"/>
  <c r="W47" i="4" s="1"/>
  <c r="X47" i="4" s="1"/>
  <c r="Y47" i="4" s="1"/>
  <c r="Z47" i="4" s="1"/>
  <c r="AA47" i="4" s="1"/>
  <c r="AB47" i="4" s="1"/>
  <c r="AC47" i="4" s="1"/>
  <c r="AD47" i="4" s="1"/>
  <c r="AE47" i="4" s="1"/>
  <c r="AF47" i="4" s="1"/>
  <c r="AG47" i="4" s="1"/>
  <c r="AH47" i="4" s="1"/>
  <c r="AI47" i="4" s="1"/>
  <c r="AJ47" i="4" s="1"/>
  <c r="AK47" i="4" s="1"/>
  <c r="AL47" i="4" s="1"/>
  <c r="AM47" i="4" s="1"/>
  <c r="AN47" i="4" s="1"/>
  <c r="AO47" i="4" s="1"/>
  <c r="AP47" i="4" s="1"/>
  <c r="AQ47" i="4" s="1"/>
  <c r="AR47" i="4" s="1"/>
  <c r="AS47" i="4" s="1"/>
  <c r="AT47" i="4" s="1"/>
  <c r="AU47" i="4" s="1"/>
  <c r="AV47" i="4" s="1"/>
  <c r="AW47" i="4" s="1"/>
  <c r="AX47" i="4" s="1"/>
  <c r="AY47" i="4" s="1"/>
  <c r="AZ47" i="4" s="1"/>
  <c r="BA47" i="4" s="1"/>
  <c r="BB47" i="4" s="1"/>
  <c r="BC47" i="4" s="1"/>
  <c r="BD47" i="4" s="1"/>
  <c r="BE47" i="4" s="1"/>
  <c r="BF47" i="4" s="1"/>
  <c r="BG47" i="4" s="1"/>
  <c r="BH47" i="4" s="1"/>
  <c r="BI47" i="4" s="1"/>
  <c r="BJ47" i="4" s="1"/>
  <c r="BK47" i="4" s="1"/>
  <c r="BL47" i="4" s="1"/>
  <c r="BM47" i="4" s="1"/>
  <c r="BN47" i="4" s="1"/>
  <c r="BO47" i="4" s="1"/>
  <c r="BP47" i="4" s="1"/>
  <c r="BQ47" i="4" s="1"/>
  <c r="BR47" i="4" s="1"/>
  <c r="BS47" i="4" s="1"/>
  <c r="BT47" i="4" s="1"/>
  <c r="BU47" i="4" s="1"/>
  <c r="BV47" i="4" s="1"/>
  <c r="BW47" i="4" s="1"/>
  <c r="BX47" i="4" s="1"/>
  <c r="BY47" i="4" s="1"/>
  <c r="BZ47" i="4" s="1"/>
  <c r="CA47" i="4" s="1"/>
  <c r="CB47" i="4" s="1"/>
  <c r="CC47" i="4" s="1"/>
  <c r="CD47" i="4" s="1"/>
  <c r="CE47" i="4" s="1"/>
  <c r="CF47" i="4" s="1"/>
  <c r="CG47" i="4" s="1"/>
  <c r="CH47" i="4" s="1"/>
  <c r="CI47" i="4" s="1"/>
  <c r="CJ47" i="4" s="1"/>
  <c r="CK47" i="4" s="1"/>
  <c r="CL47" i="4" s="1"/>
  <c r="CM47" i="4" s="1"/>
  <c r="CN47" i="4" s="1"/>
  <c r="CO47" i="4" s="1"/>
  <c r="CP47" i="4" s="1"/>
  <c r="CQ47" i="4" s="1"/>
  <c r="CR47" i="4" s="1"/>
  <c r="CS47" i="4" s="1"/>
  <c r="CT47" i="4" s="1"/>
  <c r="CU47" i="4" s="1"/>
  <c r="CV47" i="4" s="1"/>
  <c r="CW47" i="4" s="1"/>
  <c r="CX47" i="4" s="1"/>
  <c r="CY47" i="4" s="1"/>
  <c r="CZ47" i="4" s="1"/>
  <c r="DA47" i="4" s="1"/>
  <c r="DB47" i="4" s="1"/>
  <c r="DC47" i="4" s="1"/>
  <c r="DD47" i="4" s="1"/>
  <c r="DE47" i="4" s="1"/>
  <c r="DF47" i="4" s="1"/>
  <c r="DG47" i="4" s="1"/>
  <c r="DH47" i="4" s="1"/>
  <c r="DI47" i="4" s="1"/>
  <c r="DJ47" i="4" s="1"/>
  <c r="DK47" i="4" s="1"/>
  <c r="DL47" i="4" s="1"/>
  <c r="DM47" i="4" s="1"/>
  <c r="DN47" i="4" s="1"/>
  <c r="DO47" i="4" s="1"/>
  <c r="DP47" i="4" s="1"/>
  <c r="DQ47" i="4" s="1"/>
  <c r="DR47" i="4" s="1"/>
  <c r="DS47" i="4" s="1"/>
  <c r="DT47" i="4" s="1"/>
  <c r="DU47" i="4" s="1"/>
  <c r="DV47" i="4" s="1"/>
  <c r="DW47" i="4" s="1"/>
  <c r="DX47" i="4" s="1"/>
  <c r="DY47" i="4" s="1"/>
  <c r="DZ47" i="4" s="1"/>
  <c r="EA47" i="4" s="1"/>
  <c r="EB47" i="4" s="1"/>
  <c r="EC47" i="4" s="1"/>
  <c r="ED47" i="4" s="1"/>
  <c r="EE47" i="4" s="1"/>
  <c r="EF47" i="4" s="1"/>
  <c r="EG47" i="4" s="1"/>
  <c r="EH47" i="4" s="1"/>
  <c r="EI47" i="4" s="1"/>
  <c r="EJ47" i="4" s="1"/>
  <c r="EK47" i="4" s="1"/>
  <c r="EL47" i="4" s="1"/>
  <c r="EM47" i="4" s="1"/>
  <c r="EN47" i="4" s="1"/>
  <c r="EO47" i="4" s="1"/>
  <c r="EP47" i="4" s="1"/>
  <c r="EQ47" i="4" s="1"/>
  <c r="ER47" i="4" s="1"/>
  <c r="ES47" i="4" s="1"/>
  <c r="ET47" i="4" s="1"/>
  <c r="EU47" i="4" s="1"/>
  <c r="EV47" i="4" s="1"/>
  <c r="EW47" i="4" s="1"/>
  <c r="EX47" i="4" s="1"/>
  <c r="EY47" i="4" s="1"/>
  <c r="EZ47" i="4" s="1"/>
  <c r="FA47" i="4" s="1"/>
  <c r="FB47" i="4" s="1"/>
  <c r="FC47" i="4" s="1"/>
  <c r="FD47" i="4" s="1"/>
  <c r="FE47" i="4" s="1"/>
  <c r="FF47" i="4" s="1"/>
  <c r="FG47" i="4" s="1"/>
  <c r="FH47" i="4" s="1"/>
  <c r="FI47" i="4" s="1"/>
  <c r="FJ47" i="4" s="1"/>
  <c r="FK47" i="4" s="1"/>
  <c r="FL47" i="4" s="1"/>
  <c r="FM47" i="4" s="1"/>
  <c r="FN47" i="4" s="1"/>
  <c r="FO47" i="4" s="1"/>
  <c r="FP47" i="4" s="1"/>
  <c r="FQ47" i="4" s="1"/>
  <c r="FR47" i="4" s="1"/>
  <c r="FS47" i="4" s="1"/>
  <c r="FT47" i="4" s="1"/>
  <c r="FU47" i="4" s="1"/>
  <c r="FV47" i="4" s="1"/>
  <c r="FW47" i="4" s="1"/>
  <c r="FX47" i="4" s="1"/>
  <c r="FY47" i="4" s="1"/>
  <c r="FZ47" i="4" s="1"/>
  <c r="GA47" i="4" s="1"/>
  <c r="GB47" i="4" s="1"/>
  <c r="GC47" i="4" s="1"/>
  <c r="GD47" i="4" s="1"/>
  <c r="GE47" i="4" s="1"/>
  <c r="GG47" i="4" s="1"/>
  <c r="GH47" i="4" s="1"/>
  <c r="GI47" i="4" s="1"/>
  <c r="GJ47" i="4" s="1"/>
  <c r="GK47" i="4" s="1"/>
  <c r="GL47" i="4" s="1"/>
  <c r="GM47" i="4" s="1"/>
  <c r="GN47" i="4" s="1"/>
  <c r="GO47" i="4" s="1"/>
  <c r="GP47" i="4" s="1"/>
  <c r="GQ47" i="4" s="1"/>
  <c r="GR47" i="4" s="1"/>
  <c r="GS47" i="4" s="1"/>
  <c r="GT47" i="4" s="1"/>
  <c r="GU47" i="4" s="1"/>
  <c r="GV47" i="4" s="1"/>
  <c r="I47" i="4"/>
  <c r="J47" i="4" s="1"/>
  <c r="K47" i="4" s="1"/>
  <c r="L47" i="4" s="1"/>
  <c r="M47" i="4" s="1"/>
  <c r="N47" i="4" s="1"/>
  <c r="O47" i="4" s="1"/>
  <c r="P47" i="4" s="1"/>
  <c r="WJ114" i="2"/>
  <c r="WH114" i="2"/>
  <c r="BMR79" i="2"/>
  <c r="BMR78" i="2"/>
  <c r="BMR77" i="2"/>
  <c r="BMR76" i="2"/>
  <c r="BMR75" i="2"/>
  <c r="BPE74" i="2"/>
  <c r="BOA74" i="2"/>
  <c r="BMR74" i="2"/>
  <c r="BHU74" i="2"/>
  <c r="BPE73" i="2"/>
  <c r="BOA73" i="2"/>
  <c r="BMR73" i="2"/>
  <c r="BHU73" i="2"/>
  <c r="BPE72" i="2"/>
  <c r="BOA72" i="2"/>
  <c r="BMR72" i="2"/>
  <c r="BHU72" i="2"/>
  <c r="WN114" i="2" l="1"/>
  <c r="MF47" i="4"/>
  <c r="MG47" i="4" s="1"/>
  <c r="MH47" i="4" s="1"/>
  <c r="MI47" i="4" s="1"/>
  <c r="MJ47" i="4" s="1"/>
  <c r="MK47" i="4" s="1"/>
  <c r="ML47" i="4" s="1"/>
  <c r="MM47" i="4" s="1"/>
  <c r="MN47" i="4" s="1"/>
  <c r="MO47" i="4" s="1"/>
  <c r="MP47" i="4" s="1"/>
  <c r="MQ47" i="4" s="1"/>
  <c r="MR47" i="4" s="1"/>
  <c r="MS47" i="4" s="1"/>
  <c r="MT47" i="4" s="1"/>
  <c r="MU47" i="4" s="1"/>
  <c r="MV47" i="4" s="1"/>
  <c r="MW47" i="4" s="1"/>
  <c r="MX47" i="4" s="1"/>
  <c r="MY47" i="4" s="1"/>
  <c r="MZ47" i="4" s="1"/>
  <c r="NA47" i="4" s="1"/>
  <c r="NB47" i="4" s="1"/>
  <c r="NC47" i="4" s="1"/>
  <c r="ND47" i="4" s="1"/>
  <c r="NE47" i="4" s="1"/>
  <c r="NF47" i="4" s="1"/>
  <c r="NG47" i="4" s="1"/>
  <c r="NH47" i="4" s="1"/>
  <c r="NI47" i="4" s="1"/>
  <c r="NJ47" i="4" s="1"/>
  <c r="NK47" i="4" s="1"/>
  <c r="NL47" i="4" s="1"/>
  <c r="NM47" i="4" s="1"/>
  <c r="NN47" i="4" s="1"/>
  <c r="NO47" i="4" s="1"/>
  <c r="NP47" i="4" s="1"/>
  <c r="NQ47" i="4" s="1"/>
  <c r="NR47" i="4" s="1"/>
  <c r="NS47" i="4" s="1"/>
  <c r="NT47" i="4" s="1"/>
  <c r="NU47" i="4" s="1"/>
  <c r="NV47" i="4" s="1"/>
  <c r="NW47" i="4" s="1"/>
  <c r="NX47" i="4" s="1"/>
  <c r="NY47" i="4" s="1"/>
  <c r="NZ47" i="4" s="1"/>
  <c r="OA47" i="4" s="1"/>
  <c r="OB47" i="4" s="1"/>
  <c r="OC47" i="4" s="1"/>
  <c r="OD47" i="4" s="1"/>
  <c r="OE47" i="4" s="1"/>
  <c r="OF47" i="4" s="1"/>
  <c r="OG47" i="4" s="1"/>
  <c r="OH47" i="4" s="1"/>
  <c r="OI47" i="4" s="1"/>
  <c r="OJ47" i="4" s="1"/>
  <c r="OK47" i="4" s="1"/>
  <c r="OL47" i="4" s="1"/>
  <c r="OM47" i="4" s="1"/>
  <c r="ON47" i="4" s="1"/>
  <c r="OO47" i="4" s="1"/>
  <c r="OP47" i="4" s="1"/>
  <c r="OQ47" i="4" s="1"/>
  <c r="OR47" i="4" s="1"/>
  <c r="OS47" i="4" s="1"/>
  <c r="OT47" i="4" s="1"/>
  <c r="OU47" i="4" s="1"/>
  <c r="OV47" i="4" s="1"/>
  <c r="OW47" i="4" s="1"/>
  <c r="OX47" i="4" s="1"/>
  <c r="OY47" i="4" s="1"/>
  <c r="OZ47" i="4" s="1"/>
  <c r="PA47" i="4" s="1"/>
  <c r="PB47" i="4" s="1"/>
  <c r="PC47" i="4" s="1"/>
  <c r="PD47" i="4" s="1"/>
  <c r="PE47" i="4" s="1"/>
  <c r="PF47" i="4" s="1"/>
  <c r="PG47" i="4" s="1"/>
  <c r="PH47" i="4" s="1"/>
  <c r="PI47" i="4" s="1"/>
  <c r="PJ47" i="4" s="1"/>
  <c r="PK47" i="4" s="1"/>
  <c r="PL47" i="4" s="1"/>
  <c r="PM47" i="4" s="1"/>
  <c r="PN47" i="4" s="1"/>
  <c r="PO47" i="4" s="1"/>
  <c r="PP47" i="4" s="1"/>
  <c r="PQ47" i="4" s="1"/>
  <c r="PR47" i="4" s="1"/>
  <c r="PS47" i="4" s="1"/>
  <c r="PT47" i="4" s="1"/>
  <c r="PU47" i="4" s="1"/>
  <c r="PV47" i="4" s="1"/>
  <c r="PW47" i="4" s="1"/>
  <c r="PX47" i="4" s="1"/>
  <c r="PY47" i="4" s="1"/>
  <c r="PZ47" i="4" s="1"/>
  <c r="QA47" i="4" s="1"/>
  <c r="QB47" i="4" s="1"/>
  <c r="QC47" i="4" s="1"/>
  <c r="QD47" i="4" s="1"/>
  <c r="QE47" i="4" s="1"/>
  <c r="QF47" i="4" s="1"/>
  <c r="QG47" i="4" s="1"/>
  <c r="QH47" i="4" s="1"/>
  <c r="QI47" i="4" s="1"/>
  <c r="QJ47" i="4" s="1"/>
  <c r="QK47" i="4" s="1"/>
  <c r="QL47" i="4" s="1"/>
  <c r="QM47" i="4" s="1"/>
  <c r="QN47" i="4" s="1"/>
  <c r="QO47" i="4" s="1"/>
  <c r="QP47" i="4" s="1"/>
  <c r="QQ47" i="4" s="1"/>
  <c r="QR47" i="4" s="1"/>
  <c r="QS47" i="4" s="1"/>
  <c r="QT47" i="4" s="1"/>
  <c r="QU47" i="4" s="1"/>
  <c r="QV47" i="4" s="1"/>
  <c r="QW47" i="4" s="1"/>
  <c r="QX47" i="4" s="1"/>
  <c r="QY47" i="4" s="1"/>
  <c r="QZ47" i="4" s="1"/>
  <c r="RA47" i="4" s="1"/>
  <c r="RB47" i="4" s="1"/>
  <c r="RC47" i="4" s="1"/>
  <c r="RD47" i="4" s="1"/>
  <c r="RE47" i="4" s="1"/>
  <c r="RF47" i="4" s="1"/>
  <c r="RG47" i="4" s="1"/>
  <c r="RH47" i="4" s="1"/>
  <c r="RI47" i="4" s="1"/>
  <c r="RJ47" i="4" s="1"/>
  <c r="RK47" i="4" s="1"/>
  <c r="RL47" i="4" s="1"/>
  <c r="RM47" i="4" s="1"/>
  <c r="RN47" i="4" s="1"/>
  <c r="RO47" i="4" s="1"/>
  <c r="RP47" i="4" s="1"/>
  <c r="RQ47" i="4" s="1"/>
  <c r="RR47" i="4" s="1"/>
  <c r="RS47" i="4" s="1"/>
  <c r="RT47" i="4" s="1"/>
  <c r="RU47" i="4" s="1"/>
  <c r="RV47" i="4" s="1"/>
  <c r="RW47" i="4" s="1"/>
  <c r="RX47" i="4" s="1"/>
  <c r="RY47" i="4" s="1"/>
  <c r="RZ47" i="4" s="1"/>
  <c r="SA47" i="4" s="1"/>
  <c r="SB47" i="4" s="1"/>
  <c r="SC47" i="4" s="1"/>
  <c r="SD47" i="4" s="1"/>
  <c r="SE47" i="4" s="1"/>
  <c r="SF47" i="4" s="1"/>
  <c r="SG47" i="4" s="1"/>
  <c r="SH47" i="4" s="1"/>
  <c r="SI47" i="4" s="1"/>
  <c r="SJ47" i="4" s="1"/>
  <c r="SK47" i="4" s="1"/>
  <c r="SL47" i="4" s="1"/>
  <c r="SM47" i="4" s="1"/>
  <c r="SN47" i="4" s="1"/>
  <c r="SO47" i="4" s="1"/>
  <c r="SP47" i="4" s="1"/>
  <c r="SQ47" i="4" s="1"/>
  <c r="SR47" i="4" s="1"/>
  <c r="SS47" i="4" s="1"/>
  <c r="ST47" i="4" s="1"/>
  <c r="SU47" i="4" s="1"/>
  <c r="SV47" i="4" s="1"/>
  <c r="SW47" i="4" s="1"/>
  <c r="SX47" i="4" s="1"/>
  <c r="SY47" i="4" s="1"/>
  <c r="SZ47" i="4" s="1"/>
  <c r="TA47" i="4" s="1"/>
  <c r="TB47" i="4" s="1"/>
  <c r="TC47" i="4" s="1"/>
  <c r="TD47" i="4" s="1"/>
  <c r="TE47" i="4" s="1"/>
  <c r="TF47" i="4" s="1"/>
  <c r="TG47" i="4" s="1"/>
  <c r="TH47" i="4" s="1"/>
  <c r="TI47" i="4" s="1"/>
  <c r="TJ47" i="4" s="1"/>
  <c r="TK47" i="4" s="1"/>
  <c r="TL47" i="4" s="1"/>
  <c r="TM47" i="4" s="1"/>
  <c r="TN47" i="4" s="1"/>
  <c r="TO47" i="4" s="1"/>
  <c r="TP47" i="4" s="1"/>
  <c r="TQ47" i="4" s="1"/>
  <c r="TR47" i="4" s="1"/>
  <c r="TS47" i="4" s="1"/>
  <c r="TT47" i="4" s="1"/>
  <c r="TU47" i="4" s="1"/>
  <c r="TV47" i="4" s="1"/>
  <c r="TW47" i="4" s="1"/>
  <c r="TX47" i="4" s="1"/>
  <c r="TY47" i="4" s="1"/>
  <c r="TZ47" i="4" s="1"/>
  <c r="UA47" i="4" s="1"/>
  <c r="UB47" i="4" s="1"/>
  <c r="UC47" i="4" s="1"/>
  <c r="UD47" i="4" s="1"/>
  <c r="UE47" i="4" s="1"/>
  <c r="UF47" i="4" s="1"/>
  <c r="UG47" i="4" s="1"/>
  <c r="UH47" i="4" s="1"/>
  <c r="UI47" i="4" s="1"/>
  <c r="UJ47" i="4" s="1"/>
  <c r="UK47" i="4" s="1"/>
  <c r="UL47" i="4" s="1"/>
  <c r="UM47" i="4" s="1"/>
  <c r="UN47" i="4" s="1"/>
  <c r="UO47" i="4" s="1"/>
  <c r="UP47" i="4" s="1"/>
  <c r="UQ47" i="4" s="1"/>
  <c r="UR47" i="4" s="1"/>
  <c r="US47" i="4" s="1"/>
  <c r="UT47" i="4" s="1"/>
  <c r="UU47" i="4" s="1"/>
  <c r="UV47" i="4" s="1"/>
  <c r="UW47" i="4" s="1"/>
  <c r="UX47" i="4" s="1"/>
  <c r="UY47" i="4" s="1"/>
  <c r="UZ47" i="4" s="1"/>
  <c r="VA47" i="4" s="1"/>
  <c r="VB47" i="4" s="1"/>
  <c r="VC47" i="4" s="1"/>
  <c r="VD47" i="4" s="1"/>
  <c r="VE47" i="4" s="1"/>
  <c r="VF47" i="4" s="1"/>
  <c r="VG47" i="4" s="1"/>
  <c r="VH47" i="4" s="1"/>
  <c r="VI47" i="4" s="1"/>
  <c r="VJ47" i="4" s="1"/>
  <c r="VK47" i="4" s="1"/>
  <c r="VL47" i="4" s="1"/>
  <c r="VM47" i="4" s="1"/>
  <c r="VN47" i="4" s="1"/>
  <c r="VO47" i="4" s="1"/>
  <c r="VP47" i="4" s="1"/>
  <c r="VQ47" i="4" s="1"/>
  <c r="VR47" i="4" s="1"/>
  <c r="VS47" i="4" s="1"/>
  <c r="VT47" i="4" s="1"/>
  <c r="VU47" i="4" s="1"/>
  <c r="VV47" i="4" s="1"/>
  <c r="VW47" i="4" s="1"/>
  <c r="VX47" i="4" s="1"/>
  <c r="VY47" i="4" s="1"/>
  <c r="VZ47" i="4" s="1"/>
  <c r="WA47" i="4" s="1"/>
  <c r="WB47" i="4" s="1"/>
  <c r="WC47" i="4" s="1"/>
  <c r="WD47" i="4" s="1"/>
  <c r="WE47" i="4" s="1"/>
  <c r="WF47" i="4" s="1"/>
  <c r="WG47" i="4" s="1"/>
  <c r="WH47" i="4" s="1"/>
  <c r="WI47" i="4" s="1"/>
  <c r="WJ47" i="4" s="1"/>
  <c r="WK47" i="4" s="1"/>
  <c r="WL47" i="4" s="1"/>
  <c r="WM47" i="4" s="1"/>
  <c r="WN47" i="4" s="1"/>
  <c r="WO47" i="4" s="1"/>
  <c r="WP47" i="4" s="1"/>
  <c r="WQ47" i="4" s="1"/>
  <c r="WR47" i="4" s="1"/>
  <c r="WS47" i="4" s="1"/>
  <c r="WT47" i="4" s="1"/>
  <c r="WU47" i="4" s="1"/>
  <c r="WV47" i="4" s="1"/>
  <c r="WW47" i="4" s="1"/>
  <c r="WX47" i="4" s="1"/>
  <c r="WY47" i="4" s="1"/>
  <c r="WZ47" i="4" s="1"/>
  <c r="XA47" i="4" s="1"/>
  <c r="XB47" i="4" s="1"/>
  <c r="XC47" i="4" s="1"/>
  <c r="XD47" i="4" s="1"/>
  <c r="XE47" i="4" s="1"/>
  <c r="XF47" i="4" s="1"/>
  <c r="XG47" i="4" s="1"/>
  <c r="XH47" i="4" s="1"/>
  <c r="XI47" i="4" s="1"/>
  <c r="XJ47" i="4" s="1"/>
  <c r="XK47" i="4" s="1"/>
  <c r="XL47" i="4" s="1"/>
  <c r="XM47" i="4" s="1"/>
  <c r="XN47" i="4" s="1"/>
  <c r="XO47" i="4" s="1"/>
  <c r="XP47" i="4" s="1"/>
  <c r="XQ47" i="4" s="1"/>
  <c r="XR47" i="4" s="1"/>
  <c r="XS47" i="4" s="1"/>
  <c r="XT47" i="4" s="1"/>
  <c r="XU47" i="4" s="1"/>
  <c r="XV47" i="4" s="1"/>
  <c r="XW47" i="4" s="1"/>
  <c r="XX47" i="4" s="1"/>
  <c r="XY47" i="4" s="1"/>
  <c r="XZ47" i="4" s="1"/>
  <c r="YA47" i="4" s="1"/>
  <c r="YB47" i="4" s="1"/>
  <c r="YC47" i="4" s="1"/>
  <c r="YD47" i="4" s="1"/>
  <c r="YE47" i="4" s="1"/>
  <c r="YF47" i="4" s="1"/>
  <c r="YG47" i="4" s="1"/>
  <c r="YH47" i="4" s="1"/>
  <c r="YI47" i="4" s="1"/>
  <c r="YJ47" i="4" s="1"/>
  <c r="YK47" i="4" s="1"/>
  <c r="YL47" i="4" s="1"/>
  <c r="YM47" i="4" s="1"/>
  <c r="YN47" i="4" s="1"/>
  <c r="YO47" i="4" s="1"/>
  <c r="YP47" i="4" s="1"/>
  <c r="YQ47" i="4" s="1"/>
  <c r="YR47" i="4" s="1"/>
  <c r="YS47" i="4" s="1"/>
  <c r="YT47" i="4" s="1"/>
  <c r="YU47" i="4" s="1"/>
  <c r="YV47" i="4" s="1"/>
  <c r="YW47" i="4" s="1"/>
  <c r="YX47" i="4" s="1"/>
  <c r="YY47" i="4" s="1"/>
  <c r="YZ47" i="4" s="1"/>
  <c r="ZA47" i="4" s="1"/>
  <c r="ZB47" i="4" s="1"/>
  <c r="ZC47" i="4" s="1"/>
  <c r="ZD47" i="4" s="1"/>
  <c r="ZE47" i="4" s="1"/>
  <c r="ZF47" i="4" s="1"/>
  <c r="ZG47" i="4" s="1"/>
  <c r="ZH47" i="4" s="1"/>
  <c r="ZI47" i="4" s="1"/>
  <c r="ZJ47" i="4" s="1"/>
  <c r="ZK47" i="4" s="1"/>
  <c r="ZL47" i="4" s="1"/>
  <c r="ZM47" i="4" s="1"/>
  <c r="ZN47" i="4" s="1"/>
  <c r="ZO47" i="4" s="1"/>
  <c r="ZP47" i="4" s="1"/>
  <c r="ZQ47" i="4" s="1"/>
  <c r="ZR47" i="4" s="1"/>
  <c r="ZS47" i="4" s="1"/>
  <c r="ZT47" i="4" s="1"/>
  <c r="ZU47" i="4" s="1"/>
  <c r="ZV47" i="4" s="1"/>
  <c r="ZW47" i="4" s="1"/>
  <c r="ZX47" i="4" s="1"/>
  <c r="ZY47" i="4" s="1"/>
  <c r="ZZ47" i="4" s="1"/>
  <c r="AAA47" i="4" s="1"/>
  <c r="AAB47" i="4" s="1"/>
  <c r="AAC47" i="4" s="1"/>
  <c r="AAD47" i="4" s="1"/>
  <c r="AAE47" i="4" s="1"/>
  <c r="AAF47" i="4" s="1"/>
  <c r="AAG47" i="4" s="1"/>
  <c r="AAH47" i="4" s="1"/>
  <c r="AAI47" i="4" s="1"/>
  <c r="AAJ47" i="4" s="1"/>
  <c r="AAK47" i="4" s="1"/>
  <c r="AAL47" i="4" s="1"/>
  <c r="AAM47" i="4" s="1"/>
  <c r="AAN47" i="4" s="1"/>
  <c r="AAO47" i="4" s="1"/>
  <c r="AAP47" i="4" s="1"/>
  <c r="AAQ47" i="4" s="1"/>
  <c r="AAR47" i="4" s="1"/>
  <c r="AAS47" i="4" s="1"/>
  <c r="AAT47" i="4" s="1"/>
  <c r="AAU47" i="4" s="1"/>
  <c r="AAV47" i="4" s="1"/>
  <c r="AAW47" i="4" s="1"/>
  <c r="AAX47" i="4" s="1"/>
  <c r="AAY47" i="4" s="1"/>
  <c r="AAZ47" i="4" s="1"/>
  <c r="ABA47" i="4" s="1"/>
  <c r="ABB47" i="4" s="1"/>
  <c r="ABC47" i="4" s="1"/>
  <c r="ABD47" i="4" s="1"/>
  <c r="ABE47" i="4" s="1"/>
  <c r="ABF47" i="4" s="1"/>
  <c r="ABG47" i="4" s="1"/>
  <c r="ABH47" i="4" s="1"/>
  <c r="ABI47" i="4" s="1"/>
  <c r="ABJ47" i="4" s="1"/>
  <c r="ABK47" i="4" s="1"/>
  <c r="ABL47" i="4" s="1"/>
  <c r="ABM47" i="4" s="1"/>
  <c r="ABN47" i="4" s="1"/>
  <c r="ABO47" i="4" s="1"/>
  <c r="ABP47" i="4" s="1"/>
  <c r="ABQ47" i="4" s="1"/>
  <c r="ABR47" i="4" s="1"/>
  <c r="ABS47" i="4" s="1"/>
  <c r="ABT47" i="4" s="1"/>
  <c r="ABU47" i="4" s="1"/>
  <c r="ABV47" i="4" s="1"/>
  <c r="ABW47" i="4" s="1"/>
  <c r="ABX47" i="4" s="1"/>
  <c r="ABY47" i="4" s="1"/>
  <c r="ABZ47" i="4" s="1"/>
  <c r="ACA47" i="4" s="1"/>
  <c r="ACB47" i="4" s="1"/>
  <c r="ACC47" i="4" s="1"/>
  <c r="ACD47" i="4" s="1"/>
  <c r="ACE47" i="4" s="1"/>
  <c r="ACF47" i="4" s="1"/>
  <c r="ACG47" i="4" s="1"/>
  <c r="ACH47" i="4" s="1"/>
  <c r="ACI47" i="4" s="1"/>
  <c r="ACJ47" i="4" s="1"/>
  <c r="ACK47" i="4" s="1"/>
  <c r="ACL47" i="4" s="1"/>
  <c r="ACM47" i="4" s="1"/>
  <c r="ACN47" i="4" s="1"/>
  <c r="ACO47" i="4" s="1"/>
  <c r="ACP47" i="4" s="1"/>
  <c r="ACQ47" i="4" s="1"/>
  <c r="ACR47" i="4" s="1"/>
  <c r="ACS47" i="4" s="1"/>
  <c r="ACT47" i="4" s="1"/>
  <c r="ACU47" i="4" s="1"/>
  <c r="ACV47" i="4" s="1"/>
  <c r="ACW47" i="4" s="1"/>
  <c r="ACX47" i="4" s="1"/>
  <c r="ACY47" i="4" s="1"/>
  <c r="ACZ47" i="4" s="1"/>
  <c r="ADA47" i="4" s="1"/>
  <c r="ADB47" i="4" s="1"/>
  <c r="ADC47" i="4" s="1"/>
  <c r="ADD47" i="4" s="1"/>
  <c r="ADE47" i="4" s="1"/>
  <c r="ADF47" i="4" s="1"/>
  <c r="ADG47" i="4" s="1"/>
  <c r="ADH47" i="4" s="1"/>
  <c r="ADI47" i="4" s="1"/>
  <c r="ADJ47" i="4" s="1"/>
  <c r="ADK47" i="4" s="1"/>
  <c r="ADL47" i="4" s="1"/>
  <c r="ADM47" i="4" s="1"/>
  <c r="ADN47" i="4" s="1"/>
  <c r="ADO47" i="4" s="1"/>
  <c r="ADP47" i="4" s="1"/>
  <c r="ADQ47" i="4" s="1"/>
  <c r="ADR47" i="4" s="1"/>
  <c r="ADS47" i="4" s="1"/>
  <c r="ADT47" i="4" s="1"/>
  <c r="ADU47" i="4" s="1"/>
  <c r="ADV47" i="4" s="1"/>
  <c r="ADW47" i="4" s="1"/>
  <c r="ADX47" i="4" s="1"/>
  <c r="ADY47" i="4" s="1"/>
  <c r="ADZ47" i="4" s="1"/>
  <c r="AEA47" i="4" s="1"/>
  <c r="AEB47" i="4" s="1"/>
  <c r="AEC47" i="4" s="1"/>
  <c r="AED47" i="4" s="1"/>
  <c r="AEE47" i="4" s="1"/>
  <c r="AEF47" i="4" s="1"/>
  <c r="AEG47" i="4" s="1"/>
  <c r="AEH47" i="4" s="1"/>
  <c r="AEI47" i="4" s="1"/>
  <c r="AEJ47" i="4" s="1"/>
  <c r="AEK47" i="4" s="1"/>
  <c r="AEL47" i="4" s="1"/>
  <c r="AEM47" i="4" s="1"/>
  <c r="AEN47" i="4" s="1"/>
  <c r="AEO47" i="4" s="1"/>
  <c r="AEP47" i="4" s="1"/>
  <c r="AEQ47" i="4" s="1"/>
  <c r="AER47" i="4" s="1"/>
  <c r="AES47" i="4" s="1"/>
  <c r="AET47" i="4" s="1"/>
  <c r="AEU47" i="4" s="1"/>
  <c r="AEV47" i="4" s="1"/>
  <c r="AEW47" i="4" s="1"/>
  <c r="AEX47" i="4" s="1"/>
  <c r="AEY47" i="4" s="1"/>
  <c r="AEZ47" i="4" s="1"/>
  <c r="AFA47" i="4" s="1"/>
  <c r="AFB47" i="4" s="1"/>
  <c r="AFC47" i="4" s="1"/>
  <c r="AFD47" i="4" s="1"/>
  <c r="AFE47" i="4" s="1"/>
  <c r="AFF47" i="4" s="1"/>
  <c r="AFG47" i="4" s="1"/>
  <c r="AFH47" i="4" s="1"/>
  <c r="AFI47" i="4" s="1"/>
  <c r="AFJ47" i="4" s="1"/>
  <c r="AFK47" i="4" s="1"/>
  <c r="AFL47" i="4" s="1"/>
  <c r="AFM47" i="4" s="1"/>
  <c r="AFN47" i="4" s="1"/>
  <c r="AFO47" i="4" s="1"/>
  <c r="AFP47" i="4" s="1"/>
  <c r="AFQ47" i="4" s="1"/>
  <c r="AFR47" i="4" s="1"/>
  <c r="AFS47" i="4" s="1"/>
  <c r="AFT47" i="4" s="1"/>
  <c r="AFU47" i="4" s="1"/>
  <c r="AFV47" i="4" s="1"/>
  <c r="AFW47" i="4" s="1"/>
  <c r="AFX47" i="4" s="1"/>
  <c r="AFY47" i="4" s="1"/>
  <c r="AFZ47" i="4" s="1"/>
  <c r="AGA47" i="4" s="1"/>
  <c r="AGB47" i="4" s="1"/>
  <c r="AGC47" i="4" s="1"/>
  <c r="AGD47" i="4" s="1"/>
  <c r="AGE47" i="4" s="1"/>
  <c r="AGF47" i="4" s="1"/>
  <c r="AGG47" i="4" s="1"/>
  <c r="AGH47" i="4" s="1"/>
  <c r="AGI47" i="4" s="1"/>
  <c r="AGJ47" i="4" s="1"/>
  <c r="AGK47" i="4" s="1"/>
  <c r="AGL47" i="4" s="1"/>
  <c r="AGM47" i="4" s="1"/>
  <c r="AGN47" i="4" s="1"/>
  <c r="AGO47" i="4" s="1"/>
  <c r="AGP47" i="4" s="1"/>
  <c r="AGQ47" i="4" s="1"/>
  <c r="AGR47" i="4" s="1"/>
  <c r="AGS47" i="4" s="1"/>
  <c r="AGT47" i="4" s="1"/>
  <c r="AGU47" i="4" s="1"/>
  <c r="AGV47" i="4" s="1"/>
  <c r="AGW47" i="4" s="1"/>
  <c r="AGX47" i="4" s="1"/>
  <c r="AGY47" i="4" s="1"/>
  <c r="AGZ47" i="4" s="1"/>
  <c r="AHA47" i="4" s="1"/>
  <c r="AHB47" i="4" s="1"/>
  <c r="AHC47" i="4" s="1"/>
  <c r="AHD47" i="4" s="1"/>
  <c r="AHE47" i="4" s="1"/>
  <c r="AHF47" i="4" s="1"/>
  <c r="AHG47" i="4" s="1"/>
  <c r="AHH47" i="4" s="1"/>
  <c r="AHI47" i="4" s="1"/>
  <c r="AHJ47" i="4" s="1"/>
  <c r="AHK47" i="4" s="1"/>
  <c r="AHL47" i="4" s="1"/>
  <c r="AHM47" i="4" s="1"/>
  <c r="AHN47" i="4" s="1"/>
  <c r="AHO47" i="4" s="1"/>
  <c r="AHP47" i="4" s="1"/>
  <c r="AHQ47" i="4" s="1"/>
  <c r="AHR47" i="4" s="1"/>
  <c r="AHS47" i="4" s="1"/>
  <c r="AHT47" i="4" s="1"/>
  <c r="AHU47" i="4" s="1"/>
  <c r="AHV47" i="4" s="1"/>
  <c r="AHW47" i="4" s="1"/>
  <c r="AHX47" i="4" s="1"/>
  <c r="AHY47" i="4" s="1"/>
  <c r="AHZ47" i="4" s="1"/>
  <c r="AIA47" i="4" s="1"/>
  <c r="AIB47" i="4" s="1"/>
  <c r="AIC47" i="4" s="1"/>
  <c r="AID47" i="4" s="1"/>
  <c r="AIE47" i="4" s="1"/>
  <c r="AIF47" i="4" s="1"/>
  <c r="AIG47" i="4" s="1"/>
  <c r="AIH47" i="4" s="1"/>
  <c r="AII47" i="4" s="1"/>
  <c r="AIJ47" i="4" s="1"/>
  <c r="AIK47" i="4" s="1"/>
  <c r="AIL47" i="4" s="1"/>
  <c r="AIM47" i="4" s="1"/>
  <c r="AIN47" i="4" s="1"/>
  <c r="AIO47" i="4" s="1"/>
  <c r="AIP47" i="4" s="1"/>
  <c r="AIQ47" i="4" s="1"/>
  <c r="AIR47" i="4" s="1"/>
  <c r="AIS47" i="4" s="1"/>
  <c r="AIT47" i="4" s="1"/>
  <c r="AIU47" i="4" s="1"/>
  <c r="AIV47" i="4" s="1"/>
  <c r="AIW47" i="4" s="1"/>
  <c r="AIX47" i="4" s="1"/>
  <c r="AIY47" i="4" s="1"/>
  <c r="AIZ47" i="4" s="1"/>
  <c r="AJA47" i="4" s="1"/>
  <c r="AJB47" i="4" s="1"/>
  <c r="AJC47" i="4" s="1"/>
  <c r="AJD47" i="4" s="1"/>
  <c r="AJE47" i="4" s="1"/>
  <c r="AJF47" i="4" s="1"/>
  <c r="AJG47" i="4" s="1"/>
  <c r="AJH47" i="4" s="1"/>
  <c r="AJI47" i="4" s="1"/>
  <c r="AJJ47" i="4" s="1"/>
  <c r="AJK47" i="4" s="1"/>
  <c r="AJL47" i="4" s="1"/>
  <c r="AJM47" i="4" s="1"/>
  <c r="AJN47" i="4" s="1"/>
  <c r="AJO47" i="4" s="1"/>
  <c r="AJP47" i="4" s="1"/>
  <c r="AJQ47" i="4" s="1"/>
  <c r="AJR47" i="4" s="1"/>
  <c r="AJS47" i="4" s="1"/>
  <c r="AJT47" i="4" s="1"/>
  <c r="AJU47" i="4" s="1"/>
  <c r="AJV47" i="4" s="1"/>
  <c r="AJW47" i="4" s="1"/>
  <c r="AJX47" i="4" s="1"/>
  <c r="AJY47" i="4" s="1"/>
  <c r="AJZ47" i="4" s="1"/>
  <c r="AKA47" i="4" s="1"/>
  <c r="AKB47" i="4" s="1"/>
  <c r="AKC47" i="4" s="1"/>
  <c r="AKD47" i="4" s="1"/>
  <c r="AKE47" i="4" s="1"/>
  <c r="AKF47" i="4" s="1"/>
  <c r="AKG47" i="4" s="1"/>
  <c r="AKH47" i="4" s="1"/>
  <c r="AKI47" i="4" s="1"/>
  <c r="AKJ47" i="4" s="1"/>
  <c r="AKK47" i="4" s="1"/>
  <c r="AKL47" i="4" s="1"/>
  <c r="AKM47" i="4" s="1"/>
  <c r="AKN47" i="4" s="1"/>
  <c r="AKO47" i="4" s="1"/>
  <c r="AKP47" i="4" s="1"/>
  <c r="AKQ47" i="4" s="1"/>
  <c r="AKR47" i="4" s="1"/>
  <c r="AKS47" i="4" s="1"/>
  <c r="AKT47" i="4" s="1"/>
  <c r="AKU47" i="4" s="1"/>
  <c r="AKV47" i="4" s="1"/>
  <c r="AKW47" i="4" s="1"/>
  <c r="AKX47" i="4" s="1"/>
  <c r="AKY47" i="4" s="1"/>
  <c r="AKZ47" i="4" s="1"/>
  <c r="ALA47" i="4" s="1"/>
  <c r="ALB47" i="4" s="1"/>
  <c r="ALC47" i="4" s="1"/>
  <c r="ALD47" i="4" s="1"/>
  <c r="ALE47" i="4" s="1"/>
  <c r="ALF47" i="4" s="1"/>
  <c r="ALG47" i="4" s="1"/>
  <c r="ALH47" i="4" s="1"/>
  <c r="ALI47" i="4" s="1"/>
  <c r="ALJ47" i="4" s="1"/>
  <c r="ALK47" i="4" s="1"/>
  <c r="ALL47" i="4" s="1"/>
  <c r="ALM47" i="4" s="1"/>
  <c r="ALN47" i="4" s="1"/>
  <c r="ALO47" i="4" s="1"/>
  <c r="ALP47" i="4" s="1"/>
  <c r="ALQ47" i="4" s="1"/>
  <c r="ALR47" i="4" s="1"/>
  <c r="ALS47" i="4" s="1"/>
  <c r="ALT47" i="4" s="1"/>
  <c r="ALU47" i="4" s="1"/>
  <c r="ALV47" i="4" s="1"/>
  <c r="ALW47" i="4" s="1"/>
  <c r="ALX47" i="4" s="1"/>
  <c r="ALY47" i="4" s="1"/>
  <c r="ALZ47" i="4" s="1"/>
  <c r="AMA47" i="4" s="1"/>
  <c r="AMB47" i="4" s="1"/>
  <c r="AMC47" i="4" s="1"/>
  <c r="AMD47" i="4" s="1"/>
  <c r="AME47" i="4" s="1"/>
  <c r="AMF47" i="4" s="1"/>
  <c r="AMG47" i="4" s="1"/>
  <c r="AMH47" i="4" s="1"/>
  <c r="AMI47" i="4" s="1"/>
  <c r="AMJ47" i="4" s="1"/>
  <c r="AMK47" i="4" s="1"/>
  <c r="AML47" i="4" s="1"/>
  <c r="AMM47" i="4" s="1"/>
  <c r="AMN47" i="4" s="1"/>
  <c r="AMO47" i="4" s="1"/>
  <c r="AMP47" i="4" s="1"/>
  <c r="AMQ47" i="4" s="1"/>
  <c r="AMR47" i="4" s="1"/>
  <c r="AMS47" i="4" s="1"/>
  <c r="AMT47" i="4" s="1"/>
  <c r="AMU47" i="4" s="1"/>
  <c r="AMV47" i="4" s="1"/>
  <c r="AMW47" i="4" s="1"/>
  <c r="AMX47" i="4" s="1"/>
  <c r="AMY47" i="4" s="1"/>
  <c r="AMZ47" i="4" s="1"/>
  <c r="ANA47" i="4" s="1"/>
  <c r="ANB47" i="4" s="1"/>
  <c r="ANC47" i="4" s="1"/>
  <c r="AND47" i="4" s="1"/>
  <c r="ANE47" i="4" s="1"/>
  <c r="ANF47" i="4" s="1"/>
  <c r="ANG47" i="4" s="1"/>
  <c r="ANH47" i="4" s="1"/>
  <c r="ANI47" i="4" s="1"/>
  <c r="ANJ47" i="4" s="1"/>
  <c r="ANK47" i="4" s="1"/>
  <c r="ANL47" i="4" s="1"/>
  <c r="ANM47" i="4" s="1"/>
  <c r="ANN47" i="4" s="1"/>
  <c r="ANO47" i="4" s="1"/>
  <c r="ANP47" i="4" s="1"/>
  <c r="ANQ47" i="4" s="1"/>
  <c r="ANR47" i="4" s="1"/>
  <c r="ANS47" i="4" s="1"/>
  <c r="ANT47" i="4" s="1"/>
  <c r="ANU47" i="4" s="1"/>
  <c r="ANV47" i="4" s="1"/>
  <c r="ANW47" i="4" s="1"/>
  <c r="ANX47" i="4" s="1"/>
  <c r="ANY47" i="4" s="1"/>
  <c r="ANZ47" i="4" s="1"/>
  <c r="AOA47" i="4" s="1"/>
  <c r="AOB47" i="4" s="1"/>
  <c r="AOC47" i="4" s="1"/>
  <c r="AOD47" i="4" s="1"/>
  <c r="AOE47" i="4" s="1"/>
  <c r="AOF47" i="4" s="1"/>
  <c r="AOG47" i="4" s="1"/>
  <c r="AOH47" i="4" s="1"/>
  <c r="AOI47" i="4" s="1"/>
  <c r="AOJ47" i="4" s="1"/>
  <c r="AOK47" i="4" s="1"/>
  <c r="AOL47" i="4" s="1"/>
  <c r="AOM47" i="4" s="1"/>
  <c r="AON47" i="4" s="1"/>
  <c r="AOO47" i="4" s="1"/>
  <c r="AOP47" i="4" s="1"/>
  <c r="AOQ47" i="4" s="1"/>
  <c r="AOR47" i="4" s="1"/>
  <c r="AOS47" i="4" s="1"/>
  <c r="AOT47" i="4" s="1"/>
  <c r="AOU47" i="4" s="1"/>
  <c r="AOV47" i="4" s="1"/>
  <c r="AOW47" i="4" s="1"/>
  <c r="AOX47" i="4" s="1"/>
  <c r="AOY47" i="4" s="1"/>
  <c r="AOZ47" i="4" s="1"/>
  <c r="APA47" i="4" s="1"/>
  <c r="APB47" i="4" s="1"/>
  <c r="APC47" i="4" s="1"/>
  <c r="APD47" i="4" s="1"/>
  <c r="APE47" i="4" s="1"/>
  <c r="APF47" i="4" s="1"/>
  <c r="APG47" i="4" s="1"/>
  <c r="APH47" i="4" s="1"/>
  <c r="API47" i="4" s="1"/>
  <c r="APJ47" i="4" s="1"/>
  <c r="APK47" i="4" s="1"/>
  <c r="APL47" i="4" s="1"/>
  <c r="APM47" i="4" s="1"/>
  <c r="APN47" i="4" s="1"/>
  <c r="APO47" i="4" s="1"/>
  <c r="APP47" i="4" s="1"/>
  <c r="APQ47" i="4" s="1"/>
  <c r="APR47" i="4" s="1"/>
  <c r="APS47" i="4" s="1"/>
  <c r="APT47" i="4" s="1"/>
  <c r="APU47" i="4" s="1"/>
  <c r="APV47" i="4" s="1"/>
  <c r="APW47" i="4" s="1"/>
  <c r="APX47" i="4" s="1"/>
  <c r="APY47" i="4" s="1"/>
  <c r="APZ47" i="4" s="1"/>
  <c r="AQA47" i="4" s="1"/>
  <c r="AQB47" i="4" s="1"/>
  <c r="AQC47" i="4" s="1"/>
  <c r="AQD47" i="4" s="1"/>
  <c r="AQE47" i="4" s="1"/>
  <c r="AQF47" i="4" s="1"/>
  <c r="AQG47" i="4" s="1"/>
  <c r="AQH47" i="4" s="1"/>
  <c r="AQI47" i="4" s="1"/>
  <c r="AQJ47" i="4" s="1"/>
  <c r="AQK47" i="4" s="1"/>
  <c r="AQL47" i="4" s="1"/>
  <c r="AQM47" i="4" s="1"/>
  <c r="AQN47" i="4" s="1"/>
  <c r="AQO47" i="4" s="1"/>
  <c r="AQP47" i="4" s="1"/>
  <c r="AQQ47" i="4" s="1"/>
  <c r="AQR47" i="4" s="1"/>
  <c r="AQS47" i="4" s="1"/>
  <c r="AQT47" i="4" s="1"/>
  <c r="AQU47" i="4" s="1"/>
  <c r="AQV47" i="4" s="1"/>
  <c r="AQW47" i="4" s="1"/>
  <c r="AQX47" i="4" s="1"/>
  <c r="AQY47" i="4" s="1"/>
  <c r="AQZ47" i="4" s="1"/>
  <c r="ARA47" i="4" s="1"/>
  <c r="ARB47" i="4" s="1"/>
  <c r="ARC47" i="4" s="1"/>
  <c r="ARD47" i="4" s="1"/>
  <c r="ARE47" i="4" s="1"/>
  <c r="ARF47" i="4" s="1"/>
  <c r="ARG47" i="4" s="1"/>
  <c r="ARH47" i="4" s="1"/>
  <c r="ARI47" i="4" s="1"/>
  <c r="ARJ47" i="4" s="1"/>
  <c r="ARK47" i="4" s="1"/>
  <c r="ARL47" i="4" s="1"/>
  <c r="ARM47" i="4" s="1"/>
  <c r="ARN47" i="4" s="1"/>
  <c r="ARO47" i="4" s="1"/>
  <c r="ARP47" i="4" s="1"/>
  <c r="ARQ47" i="4" s="1"/>
  <c r="ARR47" i="4" s="1"/>
  <c r="ARS47" i="4" s="1"/>
  <c r="ART47" i="4" s="1"/>
  <c r="ARU47" i="4" s="1"/>
  <c r="ARV47" i="4" s="1"/>
  <c r="ARW47" i="4" s="1"/>
  <c r="ARX47" i="4" s="1"/>
  <c r="ARY47" i="4" s="1"/>
  <c r="ARZ47" i="4" s="1"/>
  <c r="ASA47" i="4" s="1"/>
  <c r="ASB47" i="4" s="1"/>
  <c r="ASC47" i="4" s="1"/>
  <c r="ASD47" i="4" s="1"/>
  <c r="ASE47" i="4" s="1"/>
  <c r="ASF47" i="4" s="1"/>
  <c r="ASG47" i="4" s="1"/>
  <c r="ASH47" i="4" s="1"/>
  <c r="ASI47" i="4" s="1"/>
  <c r="ASJ47" i="4" s="1"/>
  <c r="ASK47" i="4" s="1"/>
  <c r="ASL47" i="4" s="1"/>
  <c r="ASM47" i="4" s="1"/>
  <c r="ASN47" i="4" s="1"/>
  <c r="ASO47" i="4" s="1"/>
  <c r="ASP47" i="4" s="1"/>
  <c r="ASQ47" i="4" s="1"/>
  <c r="ASR47" i="4" s="1"/>
  <c r="ASS47" i="4" s="1"/>
  <c r="AST47" i="4" s="1"/>
  <c r="ASU47" i="4" s="1"/>
  <c r="ASV47" i="4" s="1"/>
  <c r="ASW47" i="4" s="1"/>
  <c r="ASX47" i="4" s="1"/>
  <c r="ASY47" i="4" s="1"/>
  <c r="ASZ47" i="4" s="1"/>
  <c r="ATA47" i="4" s="1"/>
  <c r="ATB47" i="4" s="1"/>
  <c r="ATC47" i="4" s="1"/>
  <c r="ATD47" i="4" s="1"/>
  <c r="ATE47" i="4" s="1"/>
  <c r="ATF47" i="4" s="1"/>
  <c r="ATG47" i="4" s="1"/>
  <c r="ATH47" i="4" s="1"/>
  <c r="ATI47" i="4" s="1"/>
  <c r="ATJ47" i="4" s="1"/>
  <c r="ATK47" i="4" s="1"/>
  <c r="ATL47" i="4" s="1"/>
  <c r="ATM47" i="4" s="1"/>
  <c r="ATN47" i="4" s="1"/>
  <c r="ATO47" i="4" s="1"/>
  <c r="ATP47" i="4" s="1"/>
  <c r="ATQ47" i="4" s="1"/>
  <c r="ATR47" i="4" s="1"/>
  <c r="ATS47" i="4" s="1"/>
  <c r="ATT47" i="4" s="1"/>
  <c r="ATU47" i="4" s="1"/>
  <c r="ATV47" i="4" s="1"/>
  <c r="ATW47" i="4" s="1"/>
  <c r="ATX47" i="4" s="1"/>
  <c r="ATY47" i="4" s="1"/>
  <c r="ATZ47" i="4" s="1"/>
  <c r="AUA47" i="4" s="1"/>
  <c r="AUB47" i="4" s="1"/>
  <c r="AUC47" i="4" s="1"/>
  <c r="AUD47" i="4" s="1"/>
  <c r="AUE47" i="4" s="1"/>
  <c r="AUF47" i="4" s="1"/>
  <c r="AUG47" i="4" s="1"/>
  <c r="AUH47" i="4" s="1"/>
  <c r="AUI47" i="4" s="1"/>
  <c r="AUJ47" i="4" s="1"/>
  <c r="AUK47" i="4" s="1"/>
  <c r="AUL47" i="4" s="1"/>
  <c r="AUM47" i="4" s="1"/>
  <c r="AUN47" i="4" s="1"/>
  <c r="AUO47" i="4" s="1"/>
  <c r="AUP47" i="4" s="1"/>
  <c r="AUQ47" i="4" s="1"/>
  <c r="AUR47" i="4" s="1"/>
  <c r="AUS47" i="4" s="1"/>
  <c r="AUT47" i="4" s="1"/>
  <c r="AUU47" i="4" s="1"/>
  <c r="AUV47" i="4" s="1"/>
  <c r="AUW47" i="4" s="1"/>
  <c r="AUX47" i="4" s="1"/>
  <c r="AUY47" i="4" s="1"/>
  <c r="AUZ47" i="4" s="1"/>
  <c r="AVA47" i="4" s="1"/>
  <c r="AVB47" i="4" s="1"/>
  <c r="AVC47" i="4" s="1"/>
  <c r="AVD47" i="4" s="1"/>
  <c r="AVE47" i="4" s="1"/>
  <c r="AVF47" i="4" s="1"/>
  <c r="AVG47" i="4" s="1"/>
  <c r="AVH47" i="4" s="1"/>
  <c r="AVI47" i="4" s="1"/>
  <c r="AVJ47" i="4" s="1"/>
  <c r="AVK47" i="4" s="1"/>
  <c r="AVL47" i="4" s="1"/>
  <c r="AVM47" i="4" s="1"/>
  <c r="AVN47" i="4" s="1"/>
  <c r="AVO47" i="4" s="1"/>
  <c r="AVP47" i="4" s="1"/>
  <c r="AVQ47" i="4" s="1"/>
  <c r="AVR47" i="4" s="1"/>
  <c r="AVS47" i="4" s="1"/>
  <c r="AVT47" i="4" s="1"/>
  <c r="AVU47" i="4" s="1"/>
  <c r="AVV47" i="4" s="1"/>
  <c r="AVW47" i="4" s="1"/>
  <c r="AVX47" i="4" s="1"/>
  <c r="AVY47" i="4" s="1"/>
  <c r="AVZ47" i="4" s="1"/>
  <c r="AWA47" i="4" s="1"/>
  <c r="AWB47" i="4" s="1"/>
  <c r="AWC47" i="4" s="1"/>
  <c r="AWD47" i="4" s="1"/>
  <c r="AWE47" i="4" s="1"/>
  <c r="AWF47" i="4" s="1"/>
  <c r="AWG47" i="4" s="1"/>
  <c r="AWH47" i="4" s="1"/>
  <c r="AWI47" i="4" s="1"/>
  <c r="AWJ47" i="4" s="1"/>
  <c r="AWK47" i="4" s="1"/>
  <c r="AWL47" i="4" s="1"/>
  <c r="AWM47" i="4" s="1"/>
  <c r="AWN47" i="4" s="1"/>
  <c r="AWO47" i="4" s="1"/>
  <c r="AWP47" i="4" s="1"/>
  <c r="AWQ47" i="4" s="1"/>
  <c r="AWR47" i="4" s="1"/>
  <c r="AWS47" i="4" s="1"/>
  <c r="AWT47" i="4" s="1"/>
  <c r="AWU47" i="4" s="1"/>
  <c r="AWV47" i="4" s="1"/>
  <c r="AWW47" i="4" s="1"/>
  <c r="AWX47" i="4" s="1"/>
  <c r="AWY47" i="4" s="1"/>
  <c r="AWZ47" i="4" s="1"/>
  <c r="AXA47" i="4" s="1"/>
  <c r="AXB47" i="4" s="1"/>
  <c r="AXC47" i="4" s="1"/>
  <c r="AXD47" i="4" s="1"/>
  <c r="AXE47" i="4" s="1"/>
  <c r="AXF47" i="4" s="1"/>
  <c r="AXG47" i="4" s="1"/>
  <c r="AXH47" i="4" s="1"/>
  <c r="AXI47" i="4" s="1"/>
  <c r="AXJ47" i="4" s="1"/>
  <c r="AXK47" i="4" s="1"/>
  <c r="AXL47" i="4" s="1"/>
  <c r="AXM47" i="4" s="1"/>
  <c r="AXN47" i="4" s="1"/>
  <c r="AXO47" i="4" s="1"/>
  <c r="AXP47" i="4" s="1"/>
  <c r="AXQ47" i="4" s="1"/>
  <c r="AXR47" i="4" s="1"/>
  <c r="AXS47" i="4" s="1"/>
  <c r="AXT47" i="4" s="1"/>
  <c r="AXU47" i="4" s="1"/>
  <c r="AXV47" i="4" s="1"/>
  <c r="AXW47" i="4" s="1"/>
  <c r="AXX47" i="4" s="1"/>
  <c r="AXY47" i="4" s="1"/>
  <c r="AXZ47" i="4" s="1"/>
  <c r="AYA47" i="4" s="1"/>
  <c r="AYB47" i="4" s="1"/>
  <c r="AYC47" i="4" s="1"/>
  <c r="AYD47" i="4" s="1"/>
  <c r="AYE47" i="4" s="1"/>
  <c r="AYF47" i="4" s="1"/>
  <c r="AYG47" i="4" s="1"/>
  <c r="AYH47" i="4" s="1"/>
  <c r="AYI47" i="4" s="1"/>
  <c r="AYJ47" i="4" s="1"/>
  <c r="AYK47" i="4" s="1"/>
  <c r="AYL47" i="4" s="1"/>
  <c r="AYM47" i="4" s="1"/>
  <c r="AYN47" i="4" s="1"/>
  <c r="AYO47" i="4" s="1"/>
  <c r="AYP47" i="4" s="1"/>
  <c r="AYQ47" i="4" s="1"/>
  <c r="AYR47" i="4" s="1"/>
  <c r="AYS47" i="4" s="1"/>
  <c r="AYT47" i="4" s="1"/>
  <c r="AYU47" i="4" s="1"/>
  <c r="AYV47" i="4" s="1"/>
  <c r="AYW47" i="4" s="1"/>
  <c r="AYX47" i="4" s="1"/>
  <c r="AYY47" i="4" s="1"/>
  <c r="AYZ47" i="4" s="1"/>
  <c r="AZA47" i="4" s="1"/>
  <c r="AZB47" i="4" s="1"/>
  <c r="AZC47" i="4" s="1"/>
  <c r="AZD47" i="4" s="1"/>
  <c r="AZE47" i="4" s="1"/>
  <c r="AZF47" i="4" s="1"/>
  <c r="AZG47" i="4" s="1"/>
  <c r="AZH47" i="4" s="1"/>
  <c r="AZI47" i="4" s="1"/>
  <c r="AZJ47" i="4" s="1"/>
  <c r="AZK47" i="4" s="1"/>
  <c r="AZL47" i="4" s="1"/>
  <c r="AZM47" i="4" s="1"/>
  <c r="AZN47" i="4" s="1"/>
  <c r="AZO47" i="4" s="1"/>
  <c r="AZP47" i="4" s="1"/>
  <c r="AZQ47" i="4" s="1"/>
  <c r="AZR47" i="4" s="1"/>
  <c r="AZS47" i="4" s="1"/>
  <c r="AZT47" i="4" s="1"/>
  <c r="AZU47" i="4" s="1"/>
  <c r="AZV47" i="4" s="1"/>
  <c r="AZW47" i="4" s="1"/>
  <c r="AZX47" i="4" s="1"/>
  <c r="AZY47" i="4" s="1"/>
  <c r="AZZ47" i="4" s="1"/>
  <c r="BAA47" i="4" s="1"/>
  <c r="BAB47" i="4" s="1"/>
  <c r="BAC47" i="4" s="1"/>
  <c r="BAD47" i="4" s="1"/>
  <c r="BAE47" i="4" s="1"/>
  <c r="BAF47" i="4" s="1"/>
  <c r="BAG47" i="4" s="1"/>
  <c r="BAH47" i="4" s="1"/>
  <c r="BAI47" i="4" s="1"/>
  <c r="BAJ47" i="4" s="1"/>
  <c r="BAK47" i="4" s="1"/>
  <c r="BAL47" i="4" s="1"/>
  <c r="BAM47" i="4" s="1"/>
  <c r="BAN47" i="4" s="1"/>
  <c r="BAO47" i="4" s="1"/>
  <c r="BAP47" i="4" s="1"/>
  <c r="BAQ47" i="4" s="1"/>
  <c r="BAR47" i="4" s="1"/>
  <c r="BAS47" i="4" s="1"/>
  <c r="BAT47" i="4" s="1"/>
  <c r="BAU47" i="4" s="1"/>
  <c r="BAV47" i="4" s="1"/>
  <c r="BAW47" i="4" s="1"/>
  <c r="BAX47" i="4" s="1"/>
  <c r="BAY47" i="4" s="1"/>
  <c r="BAZ47" i="4" s="1"/>
  <c r="BBA47" i="4" s="1"/>
  <c r="BBB47" i="4" s="1"/>
  <c r="BBC47" i="4" s="1"/>
  <c r="BBD47" i="4" s="1"/>
  <c r="BBE47" i="4" s="1"/>
  <c r="BBF47" i="4" s="1"/>
  <c r="BBG47" i="4" s="1"/>
  <c r="BBH47" i="4" s="1"/>
  <c r="BBI47" i="4" s="1"/>
  <c r="BBJ47" i="4" s="1"/>
  <c r="BBK47" i="4" s="1"/>
  <c r="BBL47" i="4" s="1"/>
  <c r="BBM47" i="4" s="1"/>
  <c r="BBN47" i="4" s="1"/>
  <c r="BBO47" i="4" s="1"/>
  <c r="BBP47" i="4" s="1"/>
  <c r="BBQ47" i="4" s="1"/>
  <c r="BBR47" i="4" s="1"/>
  <c r="BBS47" i="4" s="1"/>
  <c r="BBT47" i="4" s="1"/>
  <c r="BBU47" i="4" s="1"/>
  <c r="BBV47" i="4" s="1"/>
  <c r="BBW47" i="4" s="1"/>
  <c r="BBX47" i="4" s="1"/>
  <c r="BBY47" i="4" s="1"/>
  <c r="BBZ47" i="4" s="1"/>
  <c r="BCA47" i="4" s="1"/>
  <c r="BCB47" i="4" s="1"/>
  <c r="BCC47" i="4" s="1"/>
  <c r="BCD47" i="4" s="1"/>
  <c r="BCE47" i="4" s="1"/>
  <c r="BCF47" i="4" s="1"/>
  <c r="BCG47" i="4" s="1"/>
  <c r="BCH47" i="4" s="1"/>
  <c r="BCI47" i="4" s="1"/>
  <c r="BCJ47" i="4" s="1"/>
  <c r="BCK47" i="4" s="1"/>
  <c r="BCL47" i="4" s="1"/>
  <c r="BCM47" i="4" s="1"/>
  <c r="BCN47" i="4" s="1"/>
  <c r="BCO47" i="4" s="1"/>
  <c r="BCP47" i="4" s="1"/>
  <c r="BCQ47" i="4" s="1"/>
  <c r="BCR47" i="4" s="1"/>
  <c r="BCS47" i="4" s="1"/>
  <c r="BCT47" i="4" s="1"/>
  <c r="BCU47" i="4" s="1"/>
  <c r="BCV47" i="4" s="1"/>
  <c r="BCW47" i="4" s="1"/>
  <c r="BCX47" i="4" s="1"/>
  <c r="BCY47" i="4" s="1"/>
  <c r="BCZ47" i="4" s="1"/>
  <c r="BDA47" i="4" s="1"/>
  <c r="BDB47" i="4" s="1"/>
  <c r="BDC47" i="4" s="1"/>
  <c r="BDD47" i="4" s="1"/>
  <c r="BDE47" i="4" s="1"/>
  <c r="BDF47" i="4" s="1"/>
  <c r="BDG47" i="4" s="1"/>
  <c r="BDH47" i="4" s="1"/>
  <c r="BDI47" i="4" s="1"/>
  <c r="BDJ47" i="4" s="1"/>
  <c r="BDK47" i="4" s="1"/>
  <c r="BDL47" i="4" s="1"/>
  <c r="BDM47" i="4" s="1"/>
  <c r="BDN47" i="4" s="1"/>
  <c r="BDO47" i="4" s="1"/>
  <c r="BDP47" i="4" s="1"/>
  <c r="BDQ47" i="4" s="1"/>
  <c r="BDR47" i="4" s="1"/>
  <c r="BDS47" i="4" s="1"/>
  <c r="BDT47" i="4" s="1"/>
  <c r="BDU47" i="4" s="1"/>
  <c r="BDV47" i="4" s="1"/>
  <c r="BDW47" i="4" s="1"/>
  <c r="BDX47" i="4" s="1"/>
  <c r="BDY47" i="4" s="1"/>
  <c r="BDZ47" i="4" s="1"/>
  <c r="BEA47" i="4" s="1"/>
  <c r="BEB47" i="4" s="1"/>
  <c r="BEC47" i="4" s="1"/>
  <c r="BED47" i="4" s="1"/>
  <c r="BEE47" i="4" s="1"/>
  <c r="BEF47" i="4" s="1"/>
  <c r="BEG47" i="4" s="1"/>
  <c r="BEH47" i="4" s="1"/>
  <c r="BEI47" i="4" s="1"/>
  <c r="BEJ47" i="4" s="1"/>
  <c r="BEK47" i="4" s="1"/>
  <c r="BEL47" i="4" s="1"/>
  <c r="BEM47" i="4" s="1"/>
  <c r="BEN47" i="4" s="1"/>
  <c r="BEO47" i="4" s="1"/>
  <c r="BEP47" i="4" s="1"/>
  <c r="BEQ47" i="4" s="1"/>
  <c r="BER47" i="4" s="1"/>
  <c r="BES47" i="4" s="1"/>
  <c r="BET47" i="4" s="1"/>
  <c r="BEU47" i="4" s="1"/>
  <c r="BEV47" i="4" s="1"/>
  <c r="BEW47" i="4" s="1"/>
  <c r="BEX47" i="4" s="1"/>
  <c r="BEY47" i="4" s="1"/>
  <c r="BEZ47" i="4" s="1"/>
  <c r="BFA47" i="4" s="1"/>
  <c r="BFB47" i="4" s="1"/>
  <c r="BFC47" i="4" s="1"/>
  <c r="BFD47" i="4" s="1"/>
  <c r="BFE47" i="4" s="1"/>
  <c r="BFF47" i="4" s="1"/>
  <c r="BFG47" i="4" s="1"/>
  <c r="BFH47" i="4" s="1"/>
  <c r="BFI47" i="4" s="1"/>
  <c r="BFJ47" i="4" s="1"/>
  <c r="BFK47" i="4" s="1"/>
  <c r="BFL47" i="4" s="1"/>
  <c r="BFM47" i="4" s="1"/>
  <c r="BFN47" i="4" s="1"/>
  <c r="BFO47" i="4" s="1"/>
  <c r="BFP47" i="4" s="1"/>
  <c r="BFQ47" i="4" s="1"/>
  <c r="BFR47" i="4" s="1"/>
  <c r="BFS47" i="4" s="1"/>
  <c r="BFT47" i="4" s="1"/>
  <c r="BFU47" i="4" s="1"/>
  <c r="BFV47" i="4" s="1"/>
  <c r="BFW47" i="4" s="1"/>
  <c r="BFX47" i="4" s="1"/>
  <c r="BFY47" i="4" s="1"/>
  <c r="BFZ47" i="4" s="1"/>
  <c r="BGA47" i="4" s="1"/>
  <c r="BGB47" i="4" s="1"/>
  <c r="BGC47" i="4" s="1"/>
  <c r="BGD47" i="4" s="1"/>
  <c r="BGE47" i="4" s="1"/>
  <c r="BGF47" i="4" s="1"/>
  <c r="BGG47" i="4" s="1"/>
  <c r="BGH47" i="4" s="1"/>
  <c r="BGI47" i="4" s="1"/>
  <c r="BGJ47" i="4" s="1"/>
  <c r="BGK47" i="4" s="1"/>
  <c r="BGL47" i="4" s="1"/>
  <c r="BGM47" i="4" s="1"/>
  <c r="BGN47" i="4" s="1"/>
  <c r="BGO47" i="4" s="1"/>
  <c r="BGP47" i="4" s="1"/>
  <c r="BGQ47" i="4" s="1"/>
  <c r="BGR47" i="4" s="1"/>
  <c r="BGS47" i="4" s="1"/>
  <c r="BGT47" i="4" s="1"/>
  <c r="BGU47" i="4" s="1"/>
  <c r="BGV47" i="4" s="1"/>
  <c r="BGW47" i="4" s="1"/>
  <c r="BGX47" i="4" s="1"/>
  <c r="BGY47" i="4" s="1"/>
  <c r="BGZ47" i="4" s="1"/>
  <c r="BHA47" i="4" s="1"/>
  <c r="BHB47" i="4" s="1"/>
  <c r="BHC47" i="4" s="1"/>
  <c r="BHD47" i="4" s="1"/>
  <c r="BHE47" i="4" s="1"/>
  <c r="BHF47" i="4" s="1"/>
  <c r="BHG47" i="4" s="1"/>
  <c r="BHH47" i="4" s="1"/>
  <c r="BHI47" i="4" s="1"/>
  <c r="BHJ47" i="4" s="1"/>
  <c r="BHK47" i="4" s="1"/>
  <c r="BHL47" i="4" s="1"/>
  <c r="BHM47" i="4" s="1"/>
  <c r="BHN47" i="4" s="1"/>
  <c r="BHO47" i="4" s="1"/>
  <c r="BHP47" i="4" s="1"/>
  <c r="BHQ47" i="4" s="1"/>
  <c r="BHR47" i="4" s="1"/>
  <c r="BHS47" i="4" s="1"/>
  <c r="BHT47" i="4" s="1"/>
  <c r="BHU47" i="4" s="1"/>
  <c r="BHV47" i="4" s="1"/>
  <c r="BHW47" i="4" s="1"/>
  <c r="BHX47" i="4" s="1"/>
  <c r="BHY47" i="4" s="1"/>
  <c r="BHZ47" i="4" s="1"/>
  <c r="BIA47" i="4" s="1"/>
  <c r="BIB47" i="4" s="1"/>
  <c r="BIC47" i="4" s="1"/>
  <c r="BID47" i="4" s="1"/>
  <c r="BIE47" i="4" s="1"/>
  <c r="BIF47" i="4" s="1"/>
  <c r="BIG47" i="4" s="1"/>
  <c r="BIH47" i="4" s="1"/>
  <c r="BII47" i="4" s="1"/>
  <c r="BIJ47" i="4" s="1"/>
  <c r="BIK47" i="4" s="1"/>
  <c r="BIL47" i="4" s="1"/>
  <c r="BIM47" i="4" s="1"/>
  <c r="BIN47" i="4" s="1"/>
  <c r="BIO47" i="4" s="1"/>
  <c r="BIP47" i="4" s="1"/>
  <c r="BIQ47" i="4" s="1"/>
  <c r="BIR47" i="4" s="1"/>
  <c r="BIS47" i="4" s="1"/>
  <c r="BIT47" i="4" s="1"/>
  <c r="BIU47" i="4" s="1"/>
  <c r="BIV47" i="4" s="1"/>
  <c r="BIW47" i="4" s="1"/>
  <c r="BIX47" i="4" s="1"/>
  <c r="BIY47" i="4" s="1"/>
  <c r="BIZ47" i="4" s="1"/>
  <c r="BJA47" i="4" s="1"/>
  <c r="BJB47" i="4" s="1"/>
  <c r="BJC47" i="4" s="1"/>
  <c r="BJD47" i="4" s="1"/>
  <c r="BJE47" i="4" s="1"/>
  <c r="BJF47" i="4" s="1"/>
  <c r="BJG47" i="4" s="1"/>
  <c r="BJH47" i="4" s="1"/>
  <c r="BJI47" i="4" s="1"/>
  <c r="BJJ47" i="4" s="1"/>
  <c r="BJK47" i="4" s="1"/>
  <c r="BJL47" i="4" s="1"/>
  <c r="BJM47" i="4" s="1"/>
  <c r="BJN47" i="4" s="1"/>
  <c r="BJO47" i="4" s="1"/>
  <c r="BJP47" i="4" s="1"/>
  <c r="BJQ47" i="4" s="1"/>
  <c r="BJR47" i="4" s="1"/>
  <c r="BJS47" i="4" s="1"/>
  <c r="BJT47" i="4" s="1"/>
  <c r="BJU47" i="4" s="1"/>
  <c r="BJV47" i="4" s="1"/>
  <c r="BJW47" i="4" s="1"/>
  <c r="BJX47" i="4" s="1"/>
  <c r="BJY47" i="4" s="1"/>
  <c r="BJZ47" i="4" s="1"/>
  <c r="BKA47" i="4" s="1"/>
  <c r="BKB47" i="4" s="1"/>
  <c r="BKC47" i="4" s="1"/>
  <c r="BKD47" i="4" s="1"/>
  <c r="BKE47" i="4" s="1"/>
  <c r="BKF47" i="4" s="1"/>
  <c r="BKG47" i="4" s="1"/>
  <c r="BKH47" i="4" s="1"/>
  <c r="BKI47" i="4" s="1"/>
  <c r="BKJ47" i="4" s="1"/>
  <c r="BKK47" i="4" s="1"/>
  <c r="BKL47" i="4" s="1"/>
  <c r="BKM47" i="4" s="1"/>
  <c r="BKN47" i="4" s="1"/>
  <c r="BKO47" i="4" s="1"/>
  <c r="BKP47" i="4" s="1"/>
  <c r="BKQ47" i="4" s="1"/>
  <c r="BKR47" i="4" s="1"/>
  <c r="BKS47" i="4" s="1"/>
  <c r="BKT47" i="4" s="1"/>
  <c r="BKU47" i="4" s="1"/>
  <c r="BKV47" i="4" s="1"/>
  <c r="BKW47" i="4" s="1"/>
  <c r="BKX47" i="4" s="1"/>
  <c r="BKY47" i="4" s="1"/>
  <c r="BKZ47" i="4" s="1"/>
  <c r="BLA47" i="4" s="1"/>
  <c r="BLB47" i="4" s="1"/>
  <c r="BLC47" i="4" s="1"/>
  <c r="BLD47" i="4" s="1"/>
  <c r="BLE47" i="4" s="1"/>
  <c r="BLF47" i="4" s="1"/>
  <c r="BLG47" i="4" s="1"/>
  <c r="BLH47" i="4" s="1"/>
  <c r="BLI47" i="4" s="1"/>
  <c r="BLJ47" i="4" s="1"/>
  <c r="BLK47" i="4" s="1"/>
  <c r="BLL47" i="4" s="1"/>
  <c r="BLM47" i="4" s="1"/>
  <c r="BLN47" i="4" s="1"/>
  <c r="BLO47" i="4" s="1"/>
  <c r="BLP47" i="4" s="1"/>
  <c r="BLQ47" i="4" s="1"/>
  <c r="BLR47" i="4" s="1"/>
  <c r="BLS47" i="4" s="1"/>
  <c r="BLT47" i="4" s="1"/>
  <c r="BLU47" i="4" s="1"/>
  <c r="BLV47" i="4" s="1"/>
  <c r="BLW47" i="4" s="1"/>
  <c r="BLX47" i="4" s="1"/>
  <c r="BLY47" i="4" s="1"/>
  <c r="BLZ47" i="4" s="1"/>
  <c r="BMA47" i="4" s="1"/>
  <c r="BMB47" i="4" s="1"/>
  <c r="BMC47" i="4" s="1"/>
  <c r="BMD47" i="4" s="1"/>
  <c r="BME47" i="4" s="1"/>
  <c r="BMF47" i="4" s="1"/>
  <c r="BMG47" i="4" s="1"/>
  <c r="BMH47" i="4" s="1"/>
  <c r="GW47" i="4"/>
  <c r="GX47" i="4" s="1"/>
  <c r="GY47" i="4" s="1"/>
  <c r="GZ47" i="4" s="1"/>
  <c r="HA47" i="4" s="1"/>
  <c r="HB47" i="4" s="1"/>
  <c r="HC47" i="4" s="1"/>
  <c r="HD47" i="4" s="1"/>
  <c r="HE47" i="4" s="1"/>
  <c r="HF47" i="4" s="1"/>
  <c r="HG47" i="4" s="1"/>
  <c r="HH47" i="4" s="1"/>
  <c r="HI47" i="4" s="1"/>
  <c r="HJ47" i="4" s="1"/>
  <c r="HK47" i="4" s="1"/>
  <c r="HL47" i="4" s="1"/>
  <c r="HM47" i="4" s="1"/>
  <c r="HN47" i="4" s="1"/>
  <c r="HO47" i="4" s="1"/>
  <c r="HP47" i="4" s="1"/>
  <c r="HQ47" i="4" s="1"/>
  <c r="HR47" i="4" s="1"/>
  <c r="HS47" i="4" s="1"/>
  <c r="HT47" i="4" s="1"/>
  <c r="HU47" i="4" s="1"/>
  <c r="HV47" i="4" s="1"/>
  <c r="HW47" i="4" s="1"/>
  <c r="HX47" i="4" s="1"/>
  <c r="HY47" i="4" s="1"/>
  <c r="HZ47" i="4" s="1"/>
  <c r="IA47" i="4" s="1"/>
  <c r="IB47" i="4" s="1"/>
  <c r="IC47" i="4" s="1"/>
  <c r="ID47" i="4" s="1"/>
  <c r="IE47" i="4" s="1"/>
  <c r="IF47" i="4" s="1"/>
  <c r="IG47" i="4" s="1"/>
  <c r="IH47" i="4" s="1"/>
  <c r="II47" i="4" s="1"/>
  <c r="IJ47" i="4" s="1"/>
  <c r="IK47" i="4" s="1"/>
  <c r="IL47" i="4" s="1"/>
  <c r="IM47" i="4" s="1"/>
  <c r="IN47" i="4" s="1"/>
  <c r="IO47" i="4" s="1"/>
  <c r="IP47" i="4" s="1"/>
  <c r="IQ47" i="4" s="1"/>
  <c r="IR47" i="4" s="1"/>
  <c r="IS47" i="4" s="1"/>
  <c r="IT47" i="4" s="1"/>
  <c r="IU47" i="4" s="1"/>
  <c r="IV47" i="4" s="1"/>
  <c r="IW47" i="4" s="1"/>
  <c r="IX47" i="4" s="1"/>
  <c r="IY47" i="4" s="1"/>
  <c r="IZ47" i="4" s="1"/>
  <c r="JA47" i="4" s="1"/>
  <c r="JB47" i="4" s="1"/>
  <c r="JC47" i="4" s="1"/>
  <c r="JD47" i="4" s="1"/>
  <c r="JE47" i="4" s="1"/>
  <c r="JF47" i="4" s="1"/>
  <c r="JG47" i="4" s="1"/>
  <c r="JH47" i="4" s="1"/>
  <c r="JI47" i="4" s="1"/>
  <c r="JJ47" i="4" s="1"/>
  <c r="JK47" i="4" s="1"/>
  <c r="JL47" i="4" s="1"/>
  <c r="JM47" i="4" s="1"/>
  <c r="JN47" i="4" s="1"/>
  <c r="JO47" i="4" s="1"/>
  <c r="JP47" i="4" s="1"/>
  <c r="JQ47" i="4" s="1"/>
  <c r="JR47" i="4" s="1"/>
  <c r="JS47" i="4" s="1"/>
  <c r="JT47" i="4" s="1"/>
  <c r="JU47" i="4" s="1"/>
  <c r="JV47" i="4" s="1"/>
  <c r="JW47" i="4" s="1"/>
  <c r="JX47" i="4" s="1"/>
  <c r="JY47" i="4" s="1"/>
  <c r="JZ47" i="4" s="1"/>
  <c r="KA47" i="4" s="1"/>
  <c r="KB47" i="4" s="1"/>
  <c r="KC47" i="4" s="1"/>
  <c r="KD47" i="4" s="1"/>
  <c r="KE47" i="4" s="1"/>
  <c r="KF47" i="4" s="1"/>
  <c r="KG47" i="4" s="1"/>
  <c r="KH47" i="4" s="1"/>
  <c r="KI47" i="4" s="1"/>
  <c r="KJ47" i="4" s="1"/>
  <c r="KK47" i="4" s="1"/>
  <c r="KL47" i="4" s="1"/>
  <c r="KM47" i="4" s="1"/>
  <c r="KN47" i="4" s="1"/>
  <c r="KO47" i="4" s="1"/>
  <c r="KP47" i="4" s="1"/>
  <c r="KQ47" i="4" s="1"/>
  <c r="KR47" i="4" s="1"/>
  <c r="KS47" i="4" s="1"/>
  <c r="KT47" i="4" s="1"/>
  <c r="KU47" i="4" s="1"/>
  <c r="KV47" i="4" s="1"/>
  <c r="KW47" i="4" s="1"/>
  <c r="KX47" i="4" s="1"/>
  <c r="KY47" i="4" s="1"/>
  <c r="KZ47" i="4" s="1"/>
  <c r="LA47" i="4" s="1"/>
  <c r="LB47" i="4" s="1"/>
  <c r="LC47" i="4" s="1"/>
  <c r="LD47" i="4" s="1"/>
  <c r="LE47" i="4" s="1"/>
  <c r="LF47" i="4" s="1"/>
  <c r="LG47" i="4" s="1"/>
  <c r="LH47" i="4" s="1"/>
  <c r="LI47" i="4" s="1"/>
  <c r="LJ47" i="4" s="1"/>
  <c r="LK47" i="4" s="1"/>
  <c r="LL47" i="4" s="1"/>
  <c r="LM47" i="4" s="1"/>
  <c r="LN47" i="4" s="1"/>
  <c r="LO47" i="4" s="1"/>
  <c r="LP47" i="4" s="1"/>
  <c r="LQ47" i="4" s="1"/>
  <c r="LR47" i="4" s="1"/>
  <c r="LS47" i="4" s="1"/>
  <c r="LT47" i="4" s="1"/>
  <c r="LU47" i="4" s="1"/>
  <c r="LV47" i="4" s="1"/>
  <c r="LW47" i="4" s="1"/>
  <c r="LX47" i="4" s="1"/>
  <c r="LY47" i="4" s="1"/>
  <c r="LZ47" i="4" s="1"/>
  <c r="MA47" i="4" s="1"/>
  <c r="MB47" i="4" s="1"/>
  <c r="MC47" i="4" s="1"/>
  <c r="MD47" i="4" s="1"/>
  <c r="ME4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tc={50EE60E9-CD98-684F-9F23-924F3FBD02F1}</author>
    <author>tc={435CE286-3ADC-6749-BA88-CE416CB55342}</author>
  </authors>
  <commentList>
    <comment ref="FZ43" authorId="0" shapeId="0" xr:uid="{50EE60E9-CD98-684F-9F23-924F3FBD02F1}">
      <text>
        <t>[Threaded comment]
Your version of Excel allows you to read this threaded comment; however, any edits to it will get removed if the file is opened in a newer version of Excel. Learn more: https://go.microsoft.com/fwlink/?linkid=870924
Comment:
    4002+070-4002+220 LIBERADO LADO IZQUIERDO TAMBIÉN Y LADO DERECHO ¿YA ES CUERPO COMPLETO?</t>
      </text>
    </comment>
    <comment ref="GO43" authorId="1" shapeId="0" xr:uid="{435CE286-3ADC-6749-BA88-CE416CB553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2220-2440 Ya se liberó lado izquierdo y derecho. Tener en cuenta cuerpo completo.
</t>
      </text>
    </comment>
  </commentList>
</comments>
</file>

<file path=xl/sharedStrings.xml><?xml version="1.0" encoding="utf-8"?>
<sst xmlns="http://schemas.openxmlformats.org/spreadsheetml/2006/main" count="1518" uniqueCount="447">
  <si>
    <t>AVANCE FÍSICO SUBTRAMO 2 TERRACERÍA</t>
  </si>
  <si>
    <t>PORCENTAJE DE PROYECTO</t>
  </si>
  <si>
    <t>PORCENTAJE DE AVANCE</t>
  </si>
  <si>
    <t xml:space="preserve">ACTIVIDADES </t>
  </si>
  <si>
    <t>CAPAS</t>
  </si>
  <si>
    <t>SUBBALASTO</t>
  </si>
  <si>
    <t xml:space="preserve">CANALIZACIÓN </t>
  </si>
  <si>
    <t>SUBRASANTE</t>
  </si>
  <si>
    <t>CAPA 2</t>
  </si>
  <si>
    <t>CAPA 1</t>
  </si>
  <si>
    <t>TERRAPLÉN DESEABLE</t>
  </si>
  <si>
    <t>CAPA 3</t>
  </si>
  <si>
    <t>CAPA 12</t>
  </si>
  <si>
    <t>TERRAPLÉN ADECUADO</t>
  </si>
  <si>
    <t>CAPA 11</t>
  </si>
  <si>
    <t>CAPA 10</t>
  </si>
  <si>
    <t xml:space="preserve"> CAPA 9</t>
  </si>
  <si>
    <t>CAPA 8</t>
  </si>
  <si>
    <t>CAPA 7</t>
  </si>
  <si>
    <t>CAPA 6</t>
  </si>
  <si>
    <t>CAPA 5</t>
  </si>
  <si>
    <t>CAPA 4</t>
  </si>
  <si>
    <t xml:space="preserve">PEDRAPLEN </t>
  </si>
  <si>
    <t>PEDRAPLEN 10-90</t>
  </si>
  <si>
    <t>CTN</t>
  </si>
  <si>
    <t>MEJORAMIENTO</t>
  </si>
  <si>
    <t>EXCAVACIÓN</t>
  </si>
  <si>
    <t>DESPALME ADIC.</t>
  </si>
  <si>
    <t>DESPALME</t>
  </si>
  <si>
    <t xml:space="preserve">DESMONTE </t>
  </si>
  <si>
    <t>CUS</t>
  </si>
  <si>
    <t>RETIRO DE BALASTO</t>
  </si>
  <si>
    <t>FECHA</t>
  </si>
  <si>
    <t>TREN #</t>
  </si>
  <si>
    <t>VOL. REAL</t>
  </si>
  <si>
    <t>DIF</t>
  </si>
  <si>
    <t>DIF.</t>
  </si>
  <si>
    <t>TREN 1</t>
  </si>
  <si>
    <t>TREN 2</t>
  </si>
  <si>
    <t>TR</t>
  </si>
  <si>
    <t>EXCAVADORA</t>
  </si>
  <si>
    <t>EXC</t>
  </si>
  <si>
    <t>MOTONIVELADORA</t>
  </si>
  <si>
    <t>PATA DE CABRA</t>
  </si>
  <si>
    <t>TC</t>
  </si>
  <si>
    <t>TREN 3</t>
  </si>
  <si>
    <t>VIBROCOMPACTADOR</t>
  </si>
  <si>
    <t>VC</t>
  </si>
  <si>
    <t>TRAMO 2</t>
  </si>
  <si>
    <t>SUBTRAMO 5</t>
  </si>
  <si>
    <t>2B1</t>
  </si>
  <si>
    <t>PORCENTAJE DE AVANCE - REAL</t>
  </si>
  <si>
    <t>CAPA 5 - Corona Terraplen</t>
  </si>
  <si>
    <t>CAPA 15</t>
  </si>
  <si>
    <t>CAPA 14</t>
  </si>
  <si>
    <t>CAPA 13</t>
  </si>
  <si>
    <t>ODT</t>
  </si>
  <si>
    <t>PIV063</t>
  </si>
  <si>
    <t>4001+660</t>
  </si>
  <si>
    <t>4002+700</t>
  </si>
  <si>
    <t>4002+800</t>
  </si>
  <si>
    <t>4003+850</t>
  </si>
  <si>
    <t>MARCO 3.00X3.00</t>
  </si>
  <si>
    <t>CIRCULAR Ø1.52m</t>
  </si>
  <si>
    <t>LARGO</t>
  </si>
  <si>
    <t>MARCO 3.00X2.00</t>
  </si>
  <si>
    <t>3 CIRCULAR Ø1.52m</t>
  </si>
  <si>
    <t>CIRCULAR 1.83</t>
  </si>
  <si>
    <t>1 FILA</t>
  </si>
  <si>
    <t>3 FILAS</t>
  </si>
  <si>
    <t>3FILAS</t>
  </si>
  <si>
    <t>2 FILAS</t>
  </si>
  <si>
    <t xml:space="preserve">L: </t>
  </si>
  <si>
    <t xml:space="preserve"> </t>
  </si>
  <si>
    <t>1 FILAS</t>
  </si>
  <si>
    <t>L:</t>
  </si>
  <si>
    <t>CAJONES:</t>
  </si>
  <si>
    <t>TUBOS</t>
  </si>
  <si>
    <t>TUBOS:</t>
  </si>
  <si>
    <t>CAJONES</t>
  </si>
  <si>
    <t xml:space="preserve">H INICIAL </t>
  </si>
  <si>
    <t xml:space="preserve">H FINAL </t>
  </si>
  <si>
    <t>H.EFECT</t>
  </si>
  <si>
    <t>EDO</t>
  </si>
  <si>
    <t xml:space="preserve">TRACTOR  D6 </t>
  </si>
  <si>
    <t>INACTIVO</t>
  </si>
  <si>
    <t>HORÓM.
INICIAL</t>
  </si>
  <si>
    <t>HORÓM.
FINAL</t>
  </si>
  <si>
    <t>HORAS
EFEC.</t>
  </si>
  <si>
    <t>ESTADO</t>
  </si>
  <si>
    <t>TREN ARELLANO 4</t>
  </si>
  <si>
    <t>INACTIVA</t>
  </si>
  <si>
    <t>VOL. PROYECTO</t>
  </si>
  <si>
    <t xml:space="preserve">VOL EJECUTADO </t>
  </si>
  <si>
    <t xml:space="preserve"> DIFERENCIA</t>
  </si>
  <si>
    <t>TRACTOR DE ORUGAS</t>
  </si>
  <si>
    <t>CARGADOR FRONTAL</t>
  </si>
  <si>
    <t>TRITURADORA McCLOSKEY</t>
  </si>
  <si>
    <t>CRIBA DE MATERIAL</t>
  </si>
  <si>
    <t xml:space="preserve">PLANEACION POR TREN DE TRABAJO  </t>
  </si>
  <si>
    <t xml:space="preserve">EQUIPO </t>
  </si>
  <si>
    <t xml:space="preserve">RENDIMIENTO </t>
  </si>
  <si>
    <t>unidad</t>
  </si>
  <si>
    <t>m3</t>
  </si>
  <si>
    <t xml:space="preserve">volumen ejecutado pustunich </t>
  </si>
  <si>
    <t xml:space="preserve">DIA </t>
  </si>
  <si>
    <t>TERRAPLEN</t>
  </si>
  <si>
    <t xml:space="preserve">TREN </t>
  </si>
  <si>
    <t xml:space="preserve">OBSERVACION </t>
  </si>
  <si>
    <t xml:space="preserve">lunes 3 de enero </t>
  </si>
  <si>
    <t>lluvia</t>
  </si>
  <si>
    <t xml:space="preserve">martes 4 de enero </t>
  </si>
  <si>
    <t xml:space="preserve">miercoles 5 de enero </t>
  </si>
  <si>
    <t xml:space="preserve">jueves 6 enero </t>
  </si>
  <si>
    <t>TRACTOR  D-155</t>
  </si>
  <si>
    <t>EXCAVADORA 350</t>
  </si>
  <si>
    <t>ACTIVO</t>
  </si>
  <si>
    <t>TREN 1 EXTRACCION</t>
  </si>
  <si>
    <t>TRACTOR D8</t>
  </si>
  <si>
    <t>EXCAVADORA 336</t>
  </si>
  <si>
    <t>VOLTEO 14 M3 (X)</t>
  </si>
  <si>
    <t>4001+240 - 4005+820</t>
  </si>
  <si>
    <t>Inicia Variante 8 54006+000</t>
  </si>
  <si>
    <t>Termina Variante 8 54012+472</t>
  </si>
  <si>
    <t xml:space="preserve">CIRCULAR 1.52 </t>
  </si>
  <si>
    <t>54006+885</t>
  </si>
  <si>
    <t>54006+685-685A</t>
  </si>
  <si>
    <t>1FILA</t>
  </si>
  <si>
    <t>54006+995</t>
  </si>
  <si>
    <t>54006+995A</t>
  </si>
  <si>
    <t>54007+243</t>
  </si>
  <si>
    <t>54007+478</t>
  </si>
  <si>
    <t>54007+755</t>
  </si>
  <si>
    <t>54007+864</t>
  </si>
  <si>
    <t>54007+955</t>
  </si>
  <si>
    <t>22.10 m</t>
  </si>
  <si>
    <t>14.06 m</t>
  </si>
  <si>
    <t>54011+375</t>
  </si>
  <si>
    <t>54012+217</t>
  </si>
  <si>
    <t>CIRCULAR 1.52</t>
  </si>
  <si>
    <t>4011+903</t>
  </si>
  <si>
    <t>4012+330A</t>
  </si>
  <si>
    <t>4012+770</t>
  </si>
  <si>
    <t>4012+960</t>
  </si>
  <si>
    <t>4014+210</t>
  </si>
  <si>
    <t>4 FILAS</t>
  </si>
  <si>
    <t>4015+100</t>
  </si>
  <si>
    <t>4018+566</t>
  </si>
  <si>
    <t>23.00 m</t>
  </si>
  <si>
    <t>4018+566A</t>
  </si>
  <si>
    <t>15.10 m</t>
  </si>
  <si>
    <t>4018+785</t>
  </si>
  <si>
    <t>23.75 m</t>
  </si>
  <si>
    <t>4018+785A</t>
  </si>
  <si>
    <t>15.04 m</t>
  </si>
  <si>
    <t>4019+940</t>
  </si>
  <si>
    <t>4020+805</t>
  </si>
  <si>
    <t>4021+280</t>
  </si>
  <si>
    <t>4021+537</t>
  </si>
  <si>
    <t>24.61 m</t>
  </si>
  <si>
    <t>4021+537A</t>
  </si>
  <si>
    <t>17.21 m</t>
  </si>
  <si>
    <t>4022+124.5</t>
  </si>
  <si>
    <t>25.39 m</t>
  </si>
  <si>
    <t>4022+124.5A</t>
  </si>
  <si>
    <t>18.28 m</t>
  </si>
  <si>
    <t>4022+761</t>
  </si>
  <si>
    <t>4023+862</t>
  </si>
  <si>
    <t>4024+054</t>
  </si>
  <si>
    <t>4024+368</t>
  </si>
  <si>
    <t>4025+050</t>
  </si>
  <si>
    <t>4025+730</t>
  </si>
  <si>
    <t>PFI</t>
  </si>
  <si>
    <t>4013+700</t>
  </si>
  <si>
    <t>ODT/PF</t>
  </si>
  <si>
    <t>MARCO 3.00X2.50</t>
  </si>
  <si>
    <t>4019+240</t>
  </si>
  <si>
    <t>PF + ODT</t>
  </si>
  <si>
    <t>4020+300</t>
  </si>
  <si>
    <t>4021+040</t>
  </si>
  <si>
    <t>4021+914</t>
  </si>
  <si>
    <t>PF1</t>
  </si>
  <si>
    <t>4022+250</t>
  </si>
  <si>
    <t>4023+284</t>
  </si>
  <si>
    <t>4023+284A</t>
  </si>
  <si>
    <t>12.99 m</t>
  </si>
  <si>
    <t>21.34 m</t>
  </si>
  <si>
    <t>4024+000</t>
  </si>
  <si>
    <t>4025+500</t>
  </si>
  <si>
    <t>4026+244-4026+244A</t>
  </si>
  <si>
    <t>54008+020</t>
  </si>
  <si>
    <t>54010+100</t>
  </si>
  <si>
    <t>54010+600</t>
  </si>
  <si>
    <t>54011+100</t>
  </si>
  <si>
    <t>54011+780</t>
  </si>
  <si>
    <t>54007+400</t>
  </si>
  <si>
    <t xml:space="preserve">VOL. EJECUTADO </t>
  </si>
  <si>
    <t>4002+105</t>
  </si>
  <si>
    <t>54006+460</t>
  </si>
  <si>
    <t>PIV064</t>
  </si>
  <si>
    <t>4007+300</t>
  </si>
  <si>
    <t>PIV065</t>
  </si>
  <si>
    <t>LARGO:</t>
  </si>
  <si>
    <t>54012+300</t>
  </si>
  <si>
    <t>PF Y ODT</t>
  </si>
  <si>
    <t>4016+440</t>
  </si>
  <si>
    <t>2 MARCO 3.00X2.50</t>
  </si>
  <si>
    <t>PF</t>
  </si>
  <si>
    <t>4022+050</t>
  </si>
  <si>
    <t>CAPACIDAD</t>
  </si>
  <si>
    <t>4015+360 - 4016+560</t>
  </si>
  <si>
    <t>4014+960 - 4016+960</t>
  </si>
  <si>
    <t>TREN 5 TIRO</t>
  </si>
  <si>
    <t>TREN 7 TIRO</t>
  </si>
  <si>
    <t>TREN 3 EXTRACCION</t>
  </si>
  <si>
    <t>54008+420 - 4013+660</t>
  </si>
  <si>
    <t>VOL. DE REFERENCIA</t>
  </si>
  <si>
    <t>4014+040 - 4021+160</t>
  </si>
  <si>
    <t>TREN 5 EXTRACCION</t>
  </si>
  <si>
    <t>4001+520 - 4003+920</t>
  </si>
  <si>
    <t>TREN CORTE 1</t>
  </si>
  <si>
    <t>TRACTOR  D8</t>
  </si>
  <si>
    <t>TREN CORTE 2</t>
  </si>
  <si>
    <t>TREN CORTE 3</t>
  </si>
  <si>
    <t>TREN CORTE 4</t>
  </si>
  <si>
    <t>KM 54006+500 - 54006+840</t>
  </si>
  <si>
    <t>KM 54008+060 - 54008+700</t>
  </si>
  <si>
    <t>KM 54011+540 - 54011+720</t>
  </si>
  <si>
    <t>KM 4013+380 - 4013+660</t>
  </si>
  <si>
    <t>4012+860 - 4019+060</t>
  </si>
  <si>
    <t>EQUIPO DE PERFORACIÓN</t>
  </si>
  <si>
    <t>BANCO DE TIRO FLORES</t>
  </si>
  <si>
    <t>BANCO DE TIRO HOOL</t>
  </si>
  <si>
    <t>BANCO DE TIRO IVICH</t>
  </si>
  <si>
    <t>BANCO DE TIRO TIXMUCUY</t>
  </si>
  <si>
    <t>TN LIBERADO</t>
  </si>
  <si>
    <t>24-02-22 (4001+280 AL 4001+900)</t>
  </si>
  <si>
    <t>01-03-22 (4001+920 AL 4002+400)</t>
  </si>
  <si>
    <t>04-03-22 (4002+760 AL 4002+960)</t>
  </si>
  <si>
    <t>03-03-22 (54006+340 AL 54006+440)</t>
  </si>
  <si>
    <t>06-03-22 (4002+960 AL 4003+240)</t>
  </si>
  <si>
    <t xml:space="preserve">"FIT" LIBERADA 08-03-22 (4001+300 AL 4001+500) </t>
  </si>
  <si>
    <t>PENDIENTE POR LIBERAR (4002+760 AL 4002+960)</t>
  </si>
  <si>
    <t>LIBERADO EL 10-03-22 (4002+960 AL 4003+240)</t>
  </si>
  <si>
    <t xml:space="preserve">"FIT" LIBERADA 10-03-22 (4001+620 AL 4001+900) </t>
  </si>
  <si>
    <t>14-03-22 (4002+550 AL 4002+690)</t>
  </si>
  <si>
    <t xml:space="preserve">LIBERADA 14-03-22 (4001+900 AL 4002+400) </t>
  </si>
  <si>
    <t>LIBERADO 22-03-2022</t>
  </si>
  <si>
    <t>ESTABILIZADORA</t>
  </si>
  <si>
    <t>MOTOCONFORMADORA (2)</t>
  </si>
  <si>
    <t>TRACTOR PATA DE CABRA</t>
  </si>
  <si>
    <t>TREN ESTABILIZACIÓN</t>
  </si>
  <si>
    <t>VOLTEO (8)</t>
  </si>
  <si>
    <t>LIBERADO 23-03-2022</t>
  </si>
  <si>
    <t>PROYECTO</t>
  </si>
  <si>
    <t xml:space="preserve">EJECUTADO </t>
  </si>
  <si>
    <t>VOLUMEN ESTABILIZACIÓN</t>
  </si>
  <si>
    <t>VOLUMEN TERRAPLÉN 4123+000 - 4123+500</t>
  </si>
  <si>
    <t>VOLUMEN TERRAPLÉN 4123+500 + 4123+860</t>
  </si>
  <si>
    <t>VOLUMEN CORTE 4123+760 - 4124+400</t>
  </si>
  <si>
    <t>VOLUMEN TERRAPLÉN 4124+400 - 4124+900</t>
  </si>
  <si>
    <t>VOLUMEN TERRAPLÉN 4124+900 - 4001+400</t>
  </si>
  <si>
    <t>VOLUMEN TERRAPLÉN 4001+400 - 4001+900</t>
  </si>
  <si>
    <t>VOLUMEN TERRAPLÉN 4001+900 - 4002+400</t>
  </si>
  <si>
    <t>VOLUMEN TERRAPLÉN 4002+400 - 4002+900</t>
  </si>
  <si>
    <t>VOLUMEN TERRAPLÉN 4002+900 - 4003+460</t>
  </si>
  <si>
    <t>VOLUMEN TERRAPLÉN 4003+740 - 4004+240</t>
  </si>
  <si>
    <t>VOLUMEN TERRAPLÉN 4004+240 - 4004+740</t>
  </si>
  <si>
    <t>VOLUMEN TERRAPLÉN 4004+740 - 4005+240</t>
  </si>
  <si>
    <t>VOLUMEN TERRAPLÉN 4005+240 - 4005+740</t>
  </si>
  <si>
    <t>VOLUMEN TERRAPLÉN 4005+740 - 54006+840</t>
  </si>
  <si>
    <t>VOLUMEN TERRAPLÉN 54006+240 - 54006+740</t>
  </si>
  <si>
    <t>VOLUMEN TERRAPLÉN 54006+800 - 54007+300</t>
  </si>
  <si>
    <t>VOLUMEN TERRAPLÉN 54007+300 - 54007+800</t>
  </si>
  <si>
    <t>VOLUMEN TERRAPLÉN 54007+800 - 54008+240</t>
  </si>
  <si>
    <t>VOLUMEN TERRAPLÉN 54008+240 - 54008+740</t>
  </si>
  <si>
    <t>VOLUMEN TERRAPLÉN 54008+740 - 54009+240</t>
  </si>
  <si>
    <t>VOLUMEN TERRAPLÉN 54009+240 - 54009+740</t>
  </si>
  <si>
    <t>VOLUMEN TERRAPLÉN 54009+740 - 54010+240</t>
  </si>
  <si>
    <t>VOLUMEN TERRAPLÉN 54010+240 - 54010+740</t>
  </si>
  <si>
    <t>VOLUMEN TERRAPLÉN 54010+740 - 54011+240</t>
  </si>
  <si>
    <t>VOLUMEN TERRAPLÉN 54011+240 - 54011+740</t>
  </si>
  <si>
    <t>VOLUMEN TERRAPLÉN 54011+740 - 54012+240</t>
  </si>
  <si>
    <t>VOLUMEN TERRAPLÉN 5402+240 - 4011+500</t>
  </si>
  <si>
    <t>VOLUMEN TERRAPLÉN 4011+500 - 4012+000</t>
  </si>
  <si>
    <t>VOLUMEN TERRAPLÉN 4012+000 - 4012+500</t>
  </si>
  <si>
    <t>VOLUMEN TERRAPLÉN 4012+500 - 4013+000</t>
  </si>
  <si>
    <t>VOLUMEN TERRAPLÉN 4013+000 - 4013+360</t>
  </si>
  <si>
    <t>VOLUMEN TERRAPLÉN 4013+660 - 4014+160</t>
  </si>
  <si>
    <t>VOLUMEN TERRAPLÉN 4014+160 - 4014+660</t>
  </si>
  <si>
    <t>VOLUMEN TERRAPLÉN 4014+660 - 4015+160</t>
  </si>
  <si>
    <t>VOLUMEN TERRAPLÉN 4015+160 - 4015+660</t>
  </si>
  <si>
    <t>VOLUMEN TERRAPLÉN 4015+660 - 4016+160</t>
  </si>
  <si>
    <t>VOLUMEN TERRAPLÉN 4016+160 - 4016+660</t>
  </si>
  <si>
    <t>VOLUMEN TERRAPLÉN 4016+660 - 4017+160</t>
  </si>
  <si>
    <t>VOLUMEN TERRAPLÉN 4017+160 - 4017+660</t>
  </si>
  <si>
    <t>VOLUMEN TERRAPLÉN 4017+660 - 4018+260</t>
  </si>
  <si>
    <t>VOLUMEN TERRAPLÉN 4018+540 - 4019+040</t>
  </si>
  <si>
    <t>VOLUMEN TERRAPLÉN 4019+040 - 4019+540</t>
  </si>
  <si>
    <t>VOLUMEN TERRAPLÉN 4019+540 - 4020+040</t>
  </si>
  <si>
    <t>VOLUMEN TERRAPLÉN 4020+040 - 4020+540</t>
  </si>
  <si>
    <t>VOLUMEN TERRAPLÉN 4020+540 - 4021+040</t>
  </si>
  <si>
    <t>VOLUMEN TERRAPLÉN 4021+040 - 4021+560</t>
  </si>
  <si>
    <t>VOLUMEN TERRAPLÉN 4021+880 - 4022+380</t>
  </si>
  <si>
    <t>VOLUMEN TERRAPLÉN 4022+380 - 4022+880</t>
  </si>
  <si>
    <t>VOLUMEN TERRAPLÉN 4022+880 - 4023+380</t>
  </si>
  <si>
    <t>VOLUMEN TERRAPLÉN 4023+380 - 4023+880</t>
  </si>
  <si>
    <t>VOLUMEN TERRAPLÉN 4023+880 - 4024+380</t>
  </si>
  <si>
    <t>VOLUMEN TERRAPLÉN 4024+380 - 4024+880</t>
  </si>
  <si>
    <t>VOLUMEN TERRAPLÉN 4024+880 - 4025+380</t>
  </si>
  <si>
    <t>VOLUMEN TERRAPLÉN 4025+380 - 4025+920</t>
  </si>
  <si>
    <t>VOLUMEN TERRAPLÉN 4026+160 - 4026+660</t>
  </si>
  <si>
    <t>VOLUMEN TERRAPLÉN 4026+660 - 4027+160</t>
  </si>
  <si>
    <t>VOLUMEN TERRAPLÉN 4027+160 - 4027+740</t>
  </si>
  <si>
    <t>VOLUMEN CORTE 54006+480 - 54006+620</t>
  </si>
  <si>
    <t>VOLUMEN CORTE 54006+720 - 54006+840</t>
  </si>
  <si>
    <t>VOLUMEN CORTE 54008+060 - 54008+700</t>
  </si>
  <si>
    <t>VOLUMEN CORTE 54011+540 -54011+720</t>
  </si>
  <si>
    <t>VOLUMEN CORTE 4013+320 - 4013+660</t>
  </si>
  <si>
    <t>VOLUMEN CORTE 4018+160 - 4018+540</t>
  </si>
  <si>
    <t>VOLUMEN CORTE 4018+660 - 4018+780</t>
  </si>
  <si>
    <t>VOLUMEN CORTE 4018+880 - 4019+000</t>
  </si>
  <si>
    <t>VOLUMEN CORTE 4019+120 - 4019+180</t>
  </si>
  <si>
    <t>VOLUMEN CORTE 4021+340 - 4022+240</t>
  </si>
  <si>
    <t>VOLUMEN CORTE 4023+160 - 4023+860</t>
  </si>
  <si>
    <t>VOLUMEN CORTE 4025+260 - 4025+400</t>
  </si>
  <si>
    <t>VOLUMEN CORTE 4025+920 - 4026+160</t>
  </si>
  <si>
    <t>VOLUMEN CORTE 4003+440 - 4003+760</t>
  </si>
  <si>
    <t>VOLUMEN TERRAPLÉN</t>
  </si>
  <si>
    <t>VOLUMEN TERRAPLÉN NO COMPACTABLE</t>
  </si>
  <si>
    <t>VOLUMEN PIEDRA</t>
  </si>
  <si>
    <t>VOLUMEN ACAREO DE DESPERDICIO</t>
  </si>
  <si>
    <t>REQUISICIÓN</t>
  </si>
  <si>
    <t>4123+000 - 4002+600</t>
  </si>
  <si>
    <t>4001+300 - 54008+900</t>
  </si>
  <si>
    <t>54008+860 - 4015+320</t>
  </si>
  <si>
    <t>4125+220 - 4004+220</t>
  </si>
  <si>
    <t>4013+460 - 4020+660</t>
  </si>
  <si>
    <t>4123+760 - 54008+360</t>
  </si>
  <si>
    <t>VOLUMEN ACARREO DE TERRAPLÉN</t>
  </si>
  <si>
    <t>SUELO - CAL 5% 31-03-2022</t>
  </si>
  <si>
    <t>Cadenamiento</t>
  </si>
  <si>
    <t>Distancia</t>
  </si>
  <si>
    <t>Del</t>
  </si>
  <si>
    <t>Al</t>
  </si>
  <si>
    <t>Capa</t>
  </si>
  <si>
    <t>Volumen de Material (Compacto)</t>
  </si>
  <si>
    <t>Volumen de Material (Abundado)</t>
  </si>
  <si>
    <t>No. De Viajes (Aproximado)</t>
  </si>
  <si>
    <t>1era. Capa</t>
  </si>
  <si>
    <t>SUELO - CAL</t>
  </si>
  <si>
    <t>2da. Capa</t>
  </si>
  <si>
    <t>Total</t>
  </si>
  <si>
    <t>2da. Capa HD</t>
  </si>
  <si>
    <t>1era. Capa HD</t>
  </si>
  <si>
    <t>1era. Capa HI</t>
  </si>
  <si>
    <t>2da. Capa HI</t>
  </si>
  <si>
    <t xml:space="preserve">3era. Capa </t>
  </si>
  <si>
    <t>Fecha</t>
  </si>
  <si>
    <t>3era. Capa HI</t>
  </si>
  <si>
    <t>3era. Capa</t>
  </si>
  <si>
    <t>1era. Capa (Cuña Niveladora)</t>
  </si>
  <si>
    <t>Observaciones</t>
  </si>
  <si>
    <t>PENDIENTE</t>
  </si>
  <si>
    <t>PIPAS (5)</t>
  </si>
  <si>
    <t>TRACTOR  D155</t>
  </si>
  <si>
    <t>KM 3129+760 - 3124+400</t>
  </si>
  <si>
    <t>RETIRO DE DESPALME EDZNA</t>
  </si>
  <si>
    <t>EXCAVADORA XCMG</t>
  </si>
  <si>
    <t>VOLTEO (6)</t>
  </si>
  <si>
    <t>VOLTEO 14 M3 (11)</t>
  </si>
  <si>
    <t>TRACTOR D8 (2)</t>
  </si>
  <si>
    <t xml:space="preserve">RETIRO DE DESPALME </t>
  </si>
  <si>
    <t>DEL KM</t>
  </si>
  <si>
    <t>AL KM</t>
  </si>
  <si>
    <t>CAPA</t>
  </si>
  <si>
    <t>DISTANCIA</t>
  </si>
  <si>
    <t>VOLUMEN COMPACTO</t>
  </si>
  <si>
    <t>VOLUMEN ABUNDADO</t>
  </si>
  <si>
    <t>No. DE VIAJES</t>
  </si>
  <si>
    <t>3ra. Capa</t>
  </si>
  <si>
    <t>SUELO - CAL 43123+100 - 43123+720</t>
  </si>
  <si>
    <t>TOTALES</t>
  </si>
  <si>
    <t>SUELO - CAL 4001+440 - 4002+070</t>
  </si>
  <si>
    <t>TERRAPLÉN ADECUADO 4001+280 - 4001+440</t>
  </si>
  <si>
    <t>TERRAPLÉN ADECUADO 4002+070 - 4002+700</t>
  </si>
  <si>
    <t>TERRAPLÉN ADECUADO 43124+520 - 43125+020</t>
  </si>
  <si>
    <t>PK INICIAL</t>
  </si>
  <si>
    <t>PK FINAL</t>
  </si>
  <si>
    <t>Terreno Natural</t>
  </si>
  <si>
    <t>ANCHO (m)</t>
  </si>
  <si>
    <t>LONGITUD (m)</t>
  </si>
  <si>
    <t>Banco Hool</t>
  </si>
  <si>
    <t>Cuerpo Completo</t>
  </si>
  <si>
    <t>FIT</t>
  </si>
  <si>
    <t>OBSERVACIONES</t>
  </si>
  <si>
    <t>FECHA DE LIBERACIÓN</t>
  </si>
  <si>
    <t>CUERPO</t>
  </si>
  <si>
    <t>1/2 Cuerpo LD</t>
  </si>
  <si>
    <t>1/2 Cuerpo LI</t>
  </si>
  <si>
    <t>Zona de Corte</t>
  </si>
  <si>
    <t>1ra Capa Terraplén CA</t>
  </si>
  <si>
    <t>Zona de Suelo - Cal 4001+440 - 4002+070</t>
  </si>
  <si>
    <t>2da Capa Terraplén CA</t>
  </si>
  <si>
    <t>Zona de Suelo - Cal 4002+800 - 4002+910</t>
  </si>
  <si>
    <t>ORIGEN DEL MATERIAL</t>
  </si>
  <si>
    <t>1ra Capa Terraplén Suelo - Cal CD</t>
  </si>
  <si>
    <t>Zona de Suelo - Cal 43123+100 - 43123+720</t>
  </si>
  <si>
    <t>Cuña de Nivelación</t>
  </si>
  <si>
    <t>2da Capa Terraplén Suelo - Cal CD</t>
  </si>
  <si>
    <t>1ra Capa Terrapén Suelo - Cal CD</t>
  </si>
  <si>
    <t>3ra Capa Terraplén CA</t>
  </si>
  <si>
    <t>Corte Aprovechable</t>
  </si>
  <si>
    <t>DER</t>
  </si>
  <si>
    <t>SUPERVISIÓN</t>
  </si>
  <si>
    <t>SUELO-CAL</t>
  </si>
  <si>
    <t>CAPA 9</t>
  </si>
  <si>
    <t>LIB 4% 30-03-2022 LD</t>
  </si>
  <si>
    <t>LIB 4% 04-03-22 LD</t>
  </si>
  <si>
    <t>LIB 4% 07-03-22 LD</t>
  </si>
  <si>
    <t>LIB 4% (9,10)-03-22</t>
  </si>
  <si>
    <t>LIB 4% 8-03-22</t>
  </si>
  <si>
    <t>4% 10-03-22 LD</t>
  </si>
  <si>
    <t>4% 14-03-22 LD</t>
  </si>
  <si>
    <t>LIB 4% 05-04-22 CC</t>
  </si>
  <si>
    <t>LIB 4% 04-04-22 CC</t>
  </si>
  <si>
    <t>4% 10-04-22 LD</t>
  </si>
  <si>
    <t>4% 13-04-22 CC</t>
  </si>
  <si>
    <t>LIB 4% 14-04-22 LD</t>
  </si>
  <si>
    <t>LIB 4% 18-04-22 LD</t>
  </si>
  <si>
    <t>LIB 4% 19-04-22 CC</t>
  </si>
  <si>
    <t>LIB 4% 20-04-22 LD</t>
  </si>
  <si>
    <t>LIB 4% 20-04-22 CC</t>
  </si>
  <si>
    <t>LIB 4% 21-04-22 LI</t>
  </si>
  <si>
    <t>LIB 4% 22-04-22 CC</t>
  </si>
  <si>
    <t>LIB 4% 03-03-22 CC</t>
  </si>
  <si>
    <t>LIB 4% 22-04-22 LD</t>
  </si>
  <si>
    <t>LIB 4% 23-04-22 CC</t>
  </si>
  <si>
    <t>LIB 4% 23-04-22 LD</t>
  </si>
  <si>
    <t>CORTE EJECUTADO AL 18 ABR</t>
  </si>
  <si>
    <t>18 ABRL 2022</t>
  </si>
  <si>
    <t>LIBERADO 05/03/2022</t>
  </si>
  <si>
    <t>LIB 4% 3-03-22 CC</t>
  </si>
  <si>
    <t>LIBERADO 07-04-22</t>
  </si>
  <si>
    <t>LIB 08-04-22</t>
  </si>
  <si>
    <t>LIB 15-04-22</t>
  </si>
  <si>
    <t>LIB 30-04-22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</si>
</sst>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\+000"/>
    <numFmt numFmtId="165" formatCode="#&quot;+&quot;##0"/>
    <numFmt numFmtId="166" formatCode="#,##0.0"/>
    <numFmt numFmtId="167" formatCode="0000\+000"/>
  </numFmts>
  <fonts count="22" x14ac:knownFonts="1">
    <font>
      <sz val="11"/>
      <color theme="1"/>
      <name val="Calibri"/>
    </font>
    <font>
      <sz val="18"/>
      <color theme="1"/>
      <name val="Calibri"/>
      <family val="2"/>
    </font>
    <font>
      <sz val="11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</font>
    <font>
      <b/>
      <sz val="10"/>
      <color theme="0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</font>
    <font>
      <b/>
      <sz val="11"/>
      <name val="Calibri"/>
      <family val="2"/>
    </font>
    <font>
      <b/>
      <sz val="9"/>
      <color theme="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002060"/>
        <bgColor rgb="FF002060"/>
      </patternFill>
    </fill>
    <fill>
      <patternFill patternType="solid">
        <fgColor rgb="FFD9E2F3"/>
        <bgColor rgb="FFD9E2F3"/>
      </patternFill>
    </fill>
    <fill>
      <patternFill patternType="solid">
        <fgColor rgb="FF9CC2E5"/>
        <bgColor rgb="FF9CC2E5"/>
      </patternFill>
    </fill>
    <fill>
      <patternFill patternType="solid">
        <fgColor theme="1"/>
        <bgColor theme="1"/>
      </patternFill>
    </fill>
    <fill>
      <patternFill patternType="solid">
        <fgColor rgb="FF333F4F"/>
        <bgColor rgb="FF333F4F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FFFFCC"/>
        <bgColor rgb="FFFFFFCC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000000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theme="7"/>
      </right>
      <top/>
      <bottom/>
      <diagonal/>
    </border>
    <border>
      <left style="thick">
        <color theme="7"/>
      </left>
      <right/>
      <top/>
      <bottom/>
      <diagonal/>
    </border>
    <border>
      <left/>
      <right style="thick">
        <color theme="7"/>
      </right>
      <top/>
      <bottom/>
      <diagonal/>
    </border>
    <border>
      <left style="thick">
        <color theme="9"/>
      </left>
      <right/>
      <top/>
      <bottom/>
      <diagonal/>
    </border>
    <border>
      <left style="thick">
        <color theme="8"/>
      </left>
      <right/>
      <top/>
      <bottom/>
      <diagonal/>
    </border>
    <border>
      <left/>
      <right style="thick">
        <color theme="8"/>
      </right>
      <top/>
      <bottom/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/>
      <top style="thick">
        <color theme="8"/>
      </top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 style="thick">
        <color theme="9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A16C03"/>
      </left>
      <right/>
      <top style="medium">
        <color rgb="FFA16C03"/>
      </top>
      <bottom style="medium">
        <color rgb="FF000000"/>
      </bottom>
      <diagonal/>
    </border>
    <border>
      <left/>
      <right/>
      <top style="medium">
        <color rgb="FFA16C03"/>
      </top>
      <bottom style="medium">
        <color rgb="FF000000"/>
      </bottom>
      <diagonal/>
    </border>
    <border>
      <left/>
      <right style="medium">
        <color rgb="FF000000"/>
      </right>
      <top style="medium">
        <color rgb="FFA16C03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A16C03"/>
      </top>
      <bottom style="medium">
        <color rgb="FF000000"/>
      </bottom>
      <diagonal/>
    </border>
    <border>
      <left style="medium">
        <color rgb="FF000000"/>
      </left>
      <right style="medium">
        <color rgb="FFA16C03"/>
      </right>
      <top style="medium">
        <color rgb="FFA16C03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A16C03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16C03"/>
      </right>
      <top/>
      <bottom style="thin">
        <color rgb="FF000000"/>
      </bottom>
      <diagonal/>
    </border>
    <border>
      <left style="medium">
        <color rgb="FFA16C03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16C03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A16C03"/>
      </left>
      <right/>
      <top style="thin">
        <color rgb="FF000000"/>
      </top>
      <bottom style="medium">
        <color rgb="FFA16C03"/>
      </bottom>
      <diagonal/>
    </border>
    <border>
      <left/>
      <right/>
      <top style="thin">
        <color rgb="FF000000"/>
      </top>
      <bottom style="medium">
        <color rgb="FFA16C03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A16C03"/>
      </bottom>
      <diagonal/>
    </border>
    <border>
      <left/>
      <right style="thin">
        <color rgb="FF000000"/>
      </right>
      <top style="thin">
        <color rgb="FF000000"/>
      </top>
      <bottom style="medium">
        <color rgb="FFA16C0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A16C03"/>
      </bottom>
      <diagonal/>
    </border>
    <border>
      <left style="thin">
        <color rgb="FF000000"/>
      </left>
      <right style="medium">
        <color rgb="FFA16C03"/>
      </right>
      <top style="thin">
        <color rgb="FF000000"/>
      </top>
      <bottom style="medium">
        <color rgb="FFA16C03"/>
      </bottom>
      <diagonal/>
    </border>
    <border>
      <left style="thick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double">
        <color rgb="FF3F3F3F"/>
      </left>
      <right style="double">
        <color rgb="FF000000"/>
      </right>
      <top/>
      <bottom style="double">
        <color rgb="FF3F3F3F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n">
        <color indexed="64"/>
      </left>
      <right style="double">
        <color rgb="FF000000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000000"/>
      </right>
      <top style="double">
        <color rgb="FF3F3F3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33">
    <xf numFmtId="0" fontId="0" fillId="0" borderId="0" xfId="0" applyFont="1" applyAlignment="1"/>
    <xf numFmtId="0" fontId="3" fillId="3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center" vertical="center" wrapText="1"/>
    </xf>
    <xf numFmtId="14" fontId="0" fillId="0" borderId="0" xfId="0" applyNumberFormat="1" applyFont="1"/>
    <xf numFmtId="0" fontId="0" fillId="0" borderId="0" xfId="0" applyFont="1"/>
    <xf numFmtId="0" fontId="0" fillId="0" borderId="35" xfId="0" applyFont="1" applyBorder="1"/>
    <xf numFmtId="0" fontId="0" fillId="6" borderId="35" xfId="0" applyFont="1" applyFill="1" applyBorder="1"/>
    <xf numFmtId="0" fontId="5" fillId="4" borderId="42" xfId="0" applyFont="1" applyFill="1" applyBorder="1" applyAlignment="1">
      <alignment horizontal="center" vertical="center"/>
    </xf>
    <xf numFmtId="0" fontId="0" fillId="7" borderId="35" xfId="0" applyFont="1" applyFill="1" applyBorder="1"/>
    <xf numFmtId="0" fontId="5" fillId="5" borderId="16" xfId="0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 textRotation="90"/>
    </xf>
    <xf numFmtId="0" fontId="7" fillId="0" borderId="0" xfId="0" applyFont="1" applyAlignment="1">
      <alignment horizontal="center"/>
    </xf>
    <xf numFmtId="9" fontId="5" fillId="4" borderId="12" xfId="0" applyNumberFormat="1" applyFont="1" applyFill="1" applyBorder="1" applyAlignment="1">
      <alignment horizontal="center" vertical="center"/>
    </xf>
    <xf numFmtId="9" fontId="5" fillId="4" borderId="16" xfId="0" applyNumberFormat="1" applyFont="1" applyFill="1" applyBorder="1" applyAlignment="1">
      <alignment horizontal="center" vertical="center"/>
    </xf>
    <xf numFmtId="165" fontId="8" fillId="0" borderId="0" xfId="0" applyNumberFormat="1" applyFont="1" applyAlignment="1">
      <alignment horizontal="center" textRotation="90"/>
    </xf>
    <xf numFmtId="0" fontId="0" fillId="8" borderId="35" xfId="0" applyFont="1" applyFill="1" applyBorder="1"/>
    <xf numFmtId="164" fontId="7" fillId="0" borderId="0" xfId="0" applyNumberFormat="1" applyFont="1" applyAlignment="1">
      <alignment horizontal="center" vertical="center" textRotation="90"/>
    </xf>
    <xf numFmtId="164" fontId="0" fillId="0" borderId="0" xfId="0" applyNumberFormat="1" applyFont="1" applyAlignment="1">
      <alignment horizontal="left" vertical="center" textRotation="90" wrapText="1"/>
    </xf>
    <xf numFmtId="164" fontId="0" fillId="0" borderId="0" xfId="0" applyNumberFormat="1" applyFont="1" applyAlignment="1">
      <alignment horizontal="left" vertical="center" textRotation="90"/>
    </xf>
    <xf numFmtId="164" fontId="0" fillId="0" borderId="55" xfId="0" applyNumberFormat="1" applyFont="1" applyBorder="1" applyAlignment="1">
      <alignment horizontal="center" vertical="center" textRotation="90"/>
    </xf>
    <xf numFmtId="164" fontId="0" fillId="0" borderId="56" xfId="0" applyNumberFormat="1" applyFont="1" applyBorder="1" applyAlignment="1">
      <alignment horizontal="center" vertical="center" textRotation="90"/>
    </xf>
    <xf numFmtId="164" fontId="0" fillId="0" borderId="35" xfId="0" applyNumberFormat="1" applyFont="1" applyBorder="1" applyAlignment="1">
      <alignment horizontal="center" vertical="center" textRotation="90"/>
    </xf>
    <xf numFmtId="164" fontId="0" fillId="0" borderId="57" xfId="0" applyNumberFormat="1" applyFont="1" applyBorder="1" applyAlignment="1">
      <alignment horizontal="center" vertical="center" textRotation="90"/>
    </xf>
    <xf numFmtId="164" fontId="0" fillId="9" borderId="58" xfId="0" applyNumberFormat="1" applyFont="1" applyFill="1" applyBorder="1" applyAlignment="1">
      <alignment horizontal="center" vertical="center" textRotation="90"/>
    </xf>
    <xf numFmtId="164" fontId="0" fillId="9" borderId="35" xfId="0" applyNumberFormat="1" applyFont="1" applyFill="1" applyBorder="1" applyAlignment="1">
      <alignment horizontal="center" vertical="center" textRotation="90"/>
    </xf>
    <xf numFmtId="164" fontId="0" fillId="9" borderId="59" xfId="0" applyNumberFormat="1" applyFont="1" applyFill="1" applyBorder="1" applyAlignment="1">
      <alignment horizontal="center" vertical="center" textRotation="90"/>
    </xf>
    <xf numFmtId="164" fontId="0" fillId="9" borderId="60" xfId="0" applyNumberFormat="1" applyFont="1" applyFill="1" applyBorder="1" applyAlignment="1">
      <alignment horizontal="center" vertical="center" textRotation="90"/>
    </xf>
    <xf numFmtId="0" fontId="10" fillId="0" borderId="0" xfId="0" applyFont="1"/>
    <xf numFmtId="0" fontId="0" fillId="0" borderId="55" xfId="0" applyFont="1" applyBorder="1"/>
    <xf numFmtId="0" fontId="0" fillId="0" borderId="56" xfId="0" applyFont="1" applyBorder="1"/>
    <xf numFmtId="0" fontId="0" fillId="0" borderId="57" xfId="0" applyFont="1" applyBorder="1"/>
    <xf numFmtId="0" fontId="0" fillId="9" borderId="58" xfId="0" applyFont="1" applyFill="1" applyBorder="1"/>
    <xf numFmtId="0" fontId="0" fillId="9" borderId="35" xfId="0" applyFont="1" applyFill="1" applyBorder="1"/>
    <xf numFmtId="0" fontId="0" fillId="9" borderId="59" xfId="0" applyFont="1" applyFill="1" applyBorder="1"/>
    <xf numFmtId="0" fontId="0" fillId="9" borderId="60" xfId="0" applyFont="1" applyFill="1" applyBorder="1"/>
    <xf numFmtId="0" fontId="7" fillId="0" borderId="0" xfId="0" applyFont="1"/>
    <xf numFmtId="0" fontId="0" fillId="10" borderId="40" xfId="0" applyFont="1" applyFill="1" applyBorder="1"/>
    <xf numFmtId="0" fontId="0" fillId="9" borderId="62" xfId="0" applyFont="1" applyFill="1" applyBorder="1"/>
    <xf numFmtId="165" fontId="9" fillId="8" borderId="26" xfId="0" applyNumberFormat="1" applyFont="1" applyFill="1" applyBorder="1" applyAlignment="1">
      <alignment vertical="top" textRotation="90"/>
    </xf>
    <xf numFmtId="0" fontId="0" fillId="0" borderId="0" xfId="0" applyFont="1" applyAlignment="1">
      <alignment horizontal="left"/>
    </xf>
    <xf numFmtId="0" fontId="0" fillId="9" borderId="63" xfId="0" applyFont="1" applyFill="1" applyBorder="1"/>
    <xf numFmtId="0" fontId="0" fillId="9" borderId="64" xfId="0" applyFont="1" applyFill="1" applyBorder="1"/>
    <xf numFmtId="0" fontId="0" fillId="0" borderId="65" xfId="0" applyFont="1" applyBorder="1"/>
    <xf numFmtId="0" fontId="0" fillId="0" borderId="40" xfId="0" applyFont="1" applyBorder="1"/>
    <xf numFmtId="0" fontId="6" fillId="0" borderId="46" xfId="0" applyFont="1" applyBorder="1"/>
    <xf numFmtId="0" fontId="0" fillId="0" borderId="47" xfId="0" applyFont="1" applyBorder="1"/>
    <xf numFmtId="0" fontId="0" fillId="0" borderId="48" xfId="0" applyFont="1" applyBorder="1"/>
    <xf numFmtId="0" fontId="5" fillId="0" borderId="66" xfId="0" applyFont="1" applyBorder="1" applyAlignment="1">
      <alignment horizontal="center" vertical="center" wrapText="1"/>
    </xf>
    <xf numFmtId="0" fontId="6" fillId="9" borderId="67" xfId="0" applyFont="1" applyFill="1" applyBorder="1"/>
    <xf numFmtId="0" fontId="0" fillId="9" borderId="68" xfId="0" applyFont="1" applyFill="1" applyBorder="1"/>
    <xf numFmtId="0" fontId="0" fillId="9" borderId="69" xfId="0" applyFont="1" applyFill="1" applyBorder="1"/>
    <xf numFmtId="0" fontId="5" fillId="9" borderId="70" xfId="0" applyFont="1" applyFill="1" applyBorder="1" applyAlignment="1">
      <alignment horizontal="center" vertical="center" wrapText="1"/>
    </xf>
    <xf numFmtId="0" fontId="5" fillId="9" borderId="71" xfId="0" applyFont="1" applyFill="1" applyBorder="1" applyAlignment="1">
      <alignment horizontal="center" vertical="center" wrapText="1"/>
    </xf>
    <xf numFmtId="0" fontId="6" fillId="9" borderId="46" xfId="0" applyFont="1" applyFill="1" applyBorder="1"/>
    <xf numFmtId="0" fontId="0" fillId="9" borderId="47" xfId="0" applyFont="1" applyFill="1" applyBorder="1"/>
    <xf numFmtId="0" fontId="0" fillId="9" borderId="48" xfId="0" applyFont="1" applyFill="1" applyBorder="1"/>
    <xf numFmtId="0" fontId="5" fillId="9" borderId="66" xfId="0" applyFont="1" applyFill="1" applyBorder="1" applyAlignment="1">
      <alignment horizontal="center" vertical="center" wrapText="1"/>
    </xf>
    <xf numFmtId="0" fontId="0" fillId="0" borderId="72" xfId="0" applyFont="1" applyBorder="1"/>
    <xf numFmtId="0" fontId="0" fillId="0" borderId="73" xfId="0" applyFont="1" applyBorder="1"/>
    <xf numFmtId="0" fontId="0" fillId="0" borderId="49" xfId="0" applyFont="1" applyBorder="1"/>
    <xf numFmtId="0" fontId="0" fillId="0" borderId="36" xfId="0" applyFont="1" applyBorder="1" applyAlignment="1">
      <alignment vertical="center"/>
    </xf>
    <xf numFmtId="0" fontId="0" fillId="0" borderId="74" xfId="0" applyFont="1" applyBorder="1" applyAlignment="1">
      <alignment vertical="center"/>
    </xf>
    <xf numFmtId="0" fontId="0" fillId="0" borderId="75" xfId="0" applyFont="1" applyBorder="1" applyAlignment="1">
      <alignment vertical="center"/>
    </xf>
    <xf numFmtId="0" fontId="0" fillId="9" borderId="76" xfId="0" applyFont="1" applyFill="1" applyBorder="1"/>
    <xf numFmtId="0" fontId="0" fillId="9" borderId="73" xfId="0" applyFont="1" applyFill="1" applyBorder="1"/>
    <xf numFmtId="0" fontId="0" fillId="9" borderId="49" xfId="0" applyFont="1" applyFill="1" applyBorder="1"/>
    <xf numFmtId="0" fontId="0" fillId="9" borderId="36" xfId="0" applyFont="1" applyFill="1" applyBorder="1" applyAlignment="1">
      <alignment vertical="center"/>
    </xf>
    <xf numFmtId="0" fontId="0" fillId="9" borderId="74" xfId="0" applyFont="1" applyFill="1" applyBorder="1" applyAlignment="1">
      <alignment vertical="center"/>
    </xf>
    <xf numFmtId="0" fontId="0" fillId="9" borderId="77" xfId="0" applyFont="1" applyFill="1" applyBorder="1" applyAlignment="1">
      <alignment vertical="center"/>
    </xf>
    <xf numFmtId="0" fontId="0" fillId="9" borderId="72" xfId="0" applyFont="1" applyFill="1" applyBorder="1"/>
    <xf numFmtId="0" fontId="0" fillId="9" borderId="75" xfId="0" applyFont="1" applyFill="1" applyBorder="1" applyAlignment="1">
      <alignment vertical="center"/>
    </xf>
    <xf numFmtId="0" fontId="0" fillId="0" borderId="50" xfId="0" applyFont="1" applyBorder="1"/>
    <xf numFmtId="0" fontId="0" fillId="0" borderId="27" xfId="0" applyFont="1" applyBorder="1"/>
    <xf numFmtId="0" fontId="0" fillId="0" borderId="51" xfId="0" applyFont="1" applyBorder="1"/>
    <xf numFmtId="0" fontId="0" fillId="0" borderId="28" xfId="0" applyFont="1" applyBorder="1" applyAlignment="1">
      <alignment vertical="center"/>
    </xf>
    <xf numFmtId="0" fontId="0" fillId="0" borderId="40" xfId="0" applyFont="1" applyBorder="1" applyAlignment="1">
      <alignment vertical="center"/>
    </xf>
    <xf numFmtId="0" fontId="0" fillId="0" borderId="51" xfId="0" applyFont="1" applyBorder="1" applyAlignment="1">
      <alignment vertical="center"/>
    </xf>
    <xf numFmtId="0" fontId="0" fillId="9" borderId="78" xfId="0" applyFont="1" applyFill="1" applyBorder="1"/>
    <xf numFmtId="0" fontId="0" fillId="9" borderId="27" xfId="0" applyFont="1" applyFill="1" applyBorder="1"/>
    <xf numFmtId="0" fontId="0" fillId="9" borderId="51" xfId="0" applyFont="1" applyFill="1" applyBorder="1"/>
    <xf numFmtId="0" fontId="0" fillId="9" borderId="28" xfId="0" applyFont="1" applyFill="1" applyBorder="1" applyAlignment="1">
      <alignment vertical="center"/>
    </xf>
    <xf numFmtId="0" fontId="0" fillId="9" borderId="40" xfId="0" applyFont="1" applyFill="1" applyBorder="1" applyAlignment="1">
      <alignment vertical="center"/>
    </xf>
    <xf numFmtId="0" fontId="0" fillId="9" borderId="79" xfId="0" applyFont="1" applyFill="1" applyBorder="1" applyAlignment="1">
      <alignment vertical="center"/>
    </xf>
    <xf numFmtId="0" fontId="0" fillId="9" borderId="50" xfId="0" applyFont="1" applyFill="1" applyBorder="1"/>
    <xf numFmtId="0" fontId="0" fillId="9" borderId="51" xfId="0" applyFont="1" applyFill="1" applyBorder="1" applyAlignment="1">
      <alignment vertical="center"/>
    </xf>
    <xf numFmtId="0" fontId="0" fillId="0" borderId="52" xfId="0" applyFont="1" applyBorder="1"/>
    <xf numFmtId="0" fontId="0" fillId="0" borderId="53" xfId="0" applyFont="1" applyBorder="1"/>
    <xf numFmtId="0" fontId="0" fillId="0" borderId="54" xfId="0" applyFont="1" applyBorder="1"/>
    <xf numFmtId="0" fontId="0" fillId="0" borderId="80" xfId="0" applyFont="1" applyBorder="1" applyAlignment="1">
      <alignment vertical="center"/>
    </xf>
    <xf numFmtId="0" fontId="0" fillId="0" borderId="81" xfId="0" applyFont="1" applyBorder="1" applyAlignment="1">
      <alignment vertical="center"/>
    </xf>
    <xf numFmtId="0" fontId="0" fillId="0" borderId="54" xfId="0" applyFont="1" applyBorder="1" applyAlignment="1">
      <alignment vertical="center"/>
    </xf>
    <xf numFmtId="0" fontId="0" fillId="9" borderId="52" xfId="0" applyFont="1" applyFill="1" applyBorder="1"/>
    <xf numFmtId="0" fontId="0" fillId="9" borderId="53" xfId="0" applyFont="1" applyFill="1" applyBorder="1"/>
    <xf numFmtId="0" fontId="0" fillId="9" borderId="54" xfId="0" applyFont="1" applyFill="1" applyBorder="1"/>
    <xf numFmtId="0" fontId="0" fillId="9" borderId="80" xfId="0" applyFont="1" applyFill="1" applyBorder="1" applyAlignment="1">
      <alignment vertical="center"/>
    </xf>
    <xf numFmtId="0" fontId="0" fillId="9" borderId="81" xfId="0" applyFont="1" applyFill="1" applyBorder="1" applyAlignment="1">
      <alignment vertical="center"/>
    </xf>
    <xf numFmtId="0" fontId="0" fillId="9" borderId="54" xfId="0" applyFont="1" applyFill="1" applyBorder="1" applyAlignment="1">
      <alignment vertical="center"/>
    </xf>
    <xf numFmtId="0" fontId="0" fillId="9" borderId="28" xfId="0" applyFont="1" applyFill="1" applyBorder="1"/>
    <xf numFmtId="0" fontId="0" fillId="9" borderId="40" xfId="0" applyFont="1" applyFill="1" applyBorder="1"/>
    <xf numFmtId="0" fontId="0" fillId="9" borderId="79" xfId="0" applyFont="1" applyFill="1" applyBorder="1"/>
    <xf numFmtId="0" fontId="0" fillId="9" borderId="82" xfId="0" applyFont="1" applyFill="1" applyBorder="1"/>
    <xf numFmtId="0" fontId="0" fillId="9" borderId="83" xfId="0" applyFont="1" applyFill="1" applyBorder="1"/>
    <xf numFmtId="0" fontId="0" fillId="9" borderId="84" xfId="0" applyFont="1" applyFill="1" applyBorder="1"/>
    <xf numFmtId="0" fontId="0" fillId="9" borderId="85" xfId="0" applyFont="1" applyFill="1" applyBorder="1"/>
    <xf numFmtId="0" fontId="0" fillId="9" borderId="86" xfId="0" applyFont="1" applyFill="1" applyBorder="1"/>
    <xf numFmtId="0" fontId="0" fillId="9" borderId="87" xfId="0" applyFont="1" applyFill="1" applyBorder="1"/>
    <xf numFmtId="3" fontId="0" fillId="0" borderId="0" xfId="0" applyNumberFormat="1" applyFont="1"/>
    <xf numFmtId="0" fontId="0" fillId="0" borderId="40" xfId="0" applyFont="1" applyBorder="1" applyAlignment="1">
      <alignment horizontal="center"/>
    </xf>
    <xf numFmtId="3" fontId="0" fillId="0" borderId="40" xfId="0" applyNumberFormat="1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12" borderId="0" xfId="0" applyFont="1" applyFill="1" applyAlignment="1"/>
    <xf numFmtId="0" fontId="0" fillId="0" borderId="88" xfId="0" applyFont="1" applyBorder="1" applyAlignment="1"/>
    <xf numFmtId="164" fontId="0" fillId="0" borderId="88" xfId="0" applyNumberFormat="1" applyFont="1" applyBorder="1" applyAlignment="1">
      <alignment horizontal="center" vertical="center" textRotation="90"/>
    </xf>
    <xf numFmtId="0" fontId="0" fillId="0" borderId="0" xfId="0" applyFont="1" applyAlignment="1"/>
    <xf numFmtId="0" fontId="0" fillId="13" borderId="0" xfId="0" applyFont="1" applyFill="1" applyAlignment="1"/>
    <xf numFmtId="0" fontId="0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0" fillId="10" borderId="35" xfId="0" applyFont="1" applyFill="1" applyBorder="1"/>
    <xf numFmtId="0" fontId="0" fillId="0" borderId="0" xfId="0" applyFont="1" applyAlignment="1"/>
    <xf numFmtId="0" fontId="0" fillId="0" borderId="0" xfId="0" applyFont="1" applyAlignment="1"/>
    <xf numFmtId="0" fontId="0" fillId="0" borderId="35" xfId="0" applyFont="1" applyFill="1" applyBorder="1"/>
    <xf numFmtId="0" fontId="10" fillId="0" borderId="0" xfId="0" applyFont="1" applyAlignment="1">
      <alignment textRotation="90"/>
    </xf>
    <xf numFmtId="0" fontId="0" fillId="0" borderId="0" xfId="0" applyFont="1" applyAlignment="1">
      <alignment textRotation="90"/>
    </xf>
    <xf numFmtId="0" fontId="0" fillId="0" borderId="0" xfId="0" applyFont="1" applyAlignment="1"/>
    <xf numFmtId="164" fontId="0" fillId="0" borderId="0" xfId="0" applyNumberFormat="1" applyFont="1" applyFill="1" applyAlignment="1">
      <alignment horizontal="center" vertical="center" textRotation="90"/>
    </xf>
    <xf numFmtId="164" fontId="7" fillId="14" borderId="0" xfId="0" applyNumberFormat="1" applyFont="1" applyFill="1" applyAlignment="1">
      <alignment horizontal="center" vertical="center" textRotation="90"/>
    </xf>
    <xf numFmtId="0" fontId="7" fillId="0" borderId="0" xfId="0" applyFont="1" applyFill="1" applyAlignment="1">
      <alignment wrapText="1"/>
    </xf>
    <xf numFmtId="164" fontId="10" fillId="0" borderId="0" xfId="0" applyNumberFormat="1" applyFont="1" applyAlignment="1">
      <alignment horizontal="center" vertical="center" textRotation="90"/>
    </xf>
    <xf numFmtId="0" fontId="0" fillId="0" borderId="0" xfId="0" applyFont="1" applyFill="1"/>
    <xf numFmtId="0" fontId="0" fillId="0" borderId="0" xfId="0" applyFont="1" applyFill="1" applyAlignment="1"/>
    <xf numFmtId="0" fontId="0" fillId="0" borderId="0" xfId="0" applyFont="1" applyAlignment="1"/>
    <xf numFmtId="0" fontId="0" fillId="0" borderId="35" xfId="0" applyFont="1" applyBorder="1" applyAlignment="1"/>
    <xf numFmtId="0" fontId="7" fillId="0" borderId="35" xfId="0" applyFont="1" applyBorder="1" applyAlignment="1">
      <alignment horizontal="left"/>
    </xf>
    <xf numFmtId="0" fontId="2" fillId="0" borderId="35" xfId="0" applyFont="1" applyBorder="1"/>
    <xf numFmtId="0" fontId="0" fillId="0" borderId="35" xfId="0" applyFont="1" applyBorder="1" applyAlignment="1">
      <alignment horizontal="center"/>
    </xf>
    <xf numFmtId="0" fontId="0" fillId="0" borderId="35" xfId="0" applyFont="1" applyBorder="1" applyAlignment="1">
      <alignment horizontal="left"/>
    </xf>
    <xf numFmtId="0" fontId="10" fillId="0" borderId="35" xfId="0" applyFont="1" applyBorder="1" applyAlignment="1">
      <alignment horizontal="center"/>
    </xf>
    <xf numFmtId="0" fontId="7" fillId="0" borderId="35" xfId="0" applyFont="1" applyBorder="1" applyAlignment="1"/>
    <xf numFmtId="0" fontId="10" fillId="0" borderId="35" xfId="0" applyFont="1" applyBorder="1"/>
    <xf numFmtId="0" fontId="0" fillId="0" borderId="0" xfId="0" applyAlignment="1">
      <alignment vertical="center"/>
    </xf>
    <xf numFmtId="0" fontId="0" fillId="0" borderId="0" xfId="0" applyFont="1" applyAlignment="1"/>
    <xf numFmtId="0" fontId="0" fillId="0" borderId="0" xfId="0"/>
    <xf numFmtId="0" fontId="10" fillId="0" borderId="0" xfId="0" applyFont="1" applyAlignment="1">
      <alignment horizontal="left"/>
    </xf>
    <xf numFmtId="164" fontId="0" fillId="0" borderId="0" xfId="0" applyNumberFormat="1" applyFont="1" applyAlignment="1">
      <alignment vertical="center" textRotation="90"/>
    </xf>
    <xf numFmtId="164" fontId="10" fillId="0" borderId="0" xfId="0" applyNumberFormat="1" applyFont="1" applyFill="1" applyAlignment="1">
      <alignment vertical="center" textRotation="90"/>
    </xf>
    <xf numFmtId="164" fontId="10" fillId="14" borderId="0" xfId="0" applyNumberFormat="1" applyFont="1" applyFill="1" applyAlignment="1">
      <alignment vertical="center" textRotation="90"/>
    </xf>
    <xf numFmtId="0" fontId="0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9" fillId="0" borderId="35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3" fontId="0" fillId="0" borderId="35" xfId="0" applyNumberFormat="1" applyFont="1" applyBorder="1" applyAlignment="1"/>
    <xf numFmtId="0" fontId="11" fillId="0" borderId="35" xfId="0" applyFont="1" applyBorder="1" applyAlignment="1"/>
    <xf numFmtId="0" fontId="8" fillId="0" borderId="35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35" xfId="0" applyBorder="1" applyAlignment="1"/>
    <xf numFmtId="0" fontId="9" fillId="0" borderId="35" xfId="0" applyFont="1" applyBorder="1" applyAlignment="1"/>
    <xf numFmtId="9" fontId="5" fillId="4" borderId="29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18" borderId="0" xfId="0" applyFont="1" applyFill="1" applyAlignment="1"/>
    <xf numFmtId="0" fontId="0" fillId="0" borderId="0" xfId="0" applyFont="1" applyAlignment="1"/>
    <xf numFmtId="0" fontId="0" fillId="20" borderId="0" xfId="0" applyFont="1" applyFill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3" fontId="7" fillId="0" borderId="35" xfId="0" applyNumberFormat="1" applyFont="1" applyBorder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7" fillId="0" borderId="35" xfId="0" applyFont="1" applyBorder="1" applyAlignment="1">
      <alignment vertical="center"/>
    </xf>
    <xf numFmtId="0" fontId="0" fillId="0" borderId="0" xfId="0" applyFont="1" applyAlignment="1"/>
    <xf numFmtId="0" fontId="9" fillId="0" borderId="90" xfId="0" applyFont="1" applyBorder="1" applyAlignment="1">
      <alignment horizontal="center" vertical="center"/>
    </xf>
    <xf numFmtId="0" fontId="0" fillId="0" borderId="0" xfId="0" applyFont="1" applyAlignment="1"/>
    <xf numFmtId="0" fontId="9" fillId="0" borderId="90" xfId="0" applyFont="1" applyBorder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/>
    <xf numFmtId="166" fontId="14" fillId="21" borderId="98" xfId="0" applyNumberFormat="1" applyFont="1" applyFill="1" applyBorder="1" applyAlignment="1">
      <alignment horizontal="center" vertical="center"/>
    </xf>
    <xf numFmtId="167" fontId="15" fillId="0" borderId="90" xfId="0" applyNumberFormat="1" applyFont="1" applyBorder="1" applyAlignment="1">
      <alignment horizontal="center" vertical="center"/>
    </xf>
    <xf numFmtId="2" fontId="15" fillId="0" borderId="90" xfId="0" applyNumberFormat="1" applyFont="1" applyBorder="1" applyAlignment="1">
      <alignment horizontal="center" vertical="center"/>
    </xf>
    <xf numFmtId="2" fontId="0" fillId="0" borderId="90" xfId="0" applyNumberFormat="1" applyFont="1" applyBorder="1" applyAlignment="1">
      <alignment horizontal="center" vertical="center"/>
    </xf>
    <xf numFmtId="2" fontId="9" fillId="0" borderId="90" xfId="0" applyNumberFormat="1" applyFont="1" applyBorder="1" applyAlignment="1">
      <alignment horizontal="center" vertical="center"/>
    </xf>
    <xf numFmtId="167" fontId="9" fillId="0" borderId="90" xfId="0" applyNumberFormat="1" applyFont="1" applyBorder="1" applyAlignment="1">
      <alignment horizontal="center" vertical="center"/>
    </xf>
    <xf numFmtId="0" fontId="9" fillId="0" borderId="90" xfId="0" applyFont="1" applyBorder="1" applyAlignment="1">
      <alignment horizontal="center" vertical="center"/>
    </xf>
    <xf numFmtId="0" fontId="0" fillId="0" borderId="0" xfId="0" applyFont="1" applyAlignment="1"/>
    <xf numFmtId="0" fontId="9" fillId="0" borderId="90" xfId="0" applyFont="1" applyFill="1" applyBorder="1" applyAlignment="1">
      <alignment horizontal="center" vertical="center"/>
    </xf>
    <xf numFmtId="0" fontId="9" fillId="0" borderId="90" xfId="0" applyFont="1" applyBorder="1" applyAlignment="1">
      <alignment horizontal="center" vertical="center" wrapText="1"/>
    </xf>
    <xf numFmtId="167" fontId="15" fillId="0" borderId="90" xfId="0" applyNumberFormat="1" applyFont="1" applyBorder="1" applyAlignment="1">
      <alignment horizontal="center" vertical="center" wrapText="1"/>
    </xf>
    <xf numFmtId="0" fontId="9" fillId="0" borderId="94" xfId="0" applyFont="1" applyBorder="1" applyAlignment="1">
      <alignment horizontal="left" vertical="center"/>
    </xf>
    <xf numFmtId="0" fontId="9" fillId="0" borderId="95" xfId="0" applyFont="1" applyBorder="1" applyAlignment="1">
      <alignment horizontal="left" vertical="center"/>
    </xf>
    <xf numFmtId="0" fontId="9" fillId="0" borderId="96" xfId="0" applyFont="1" applyBorder="1" applyAlignment="1">
      <alignment horizontal="left" vertical="center"/>
    </xf>
    <xf numFmtId="2" fontId="9" fillId="0" borderId="97" xfId="0" applyNumberFormat="1" applyFont="1" applyBorder="1" applyAlignment="1">
      <alignment horizontal="center" vertical="center"/>
    </xf>
    <xf numFmtId="2" fontId="9" fillId="0" borderId="38" xfId="0" applyNumberFormat="1" applyFont="1" applyBorder="1" applyAlignment="1">
      <alignment horizontal="center" vertical="center"/>
    </xf>
    <xf numFmtId="2" fontId="9" fillId="0" borderId="39" xfId="0" applyNumberFormat="1" applyFont="1" applyBorder="1" applyAlignment="1">
      <alignment horizontal="center" vertical="center"/>
    </xf>
    <xf numFmtId="2" fontId="9" fillId="0" borderId="37" xfId="0" applyNumberFormat="1" applyFont="1" applyBorder="1" applyAlignment="1">
      <alignment horizontal="center" vertical="center"/>
    </xf>
    <xf numFmtId="0" fontId="0" fillId="0" borderId="0" xfId="0" applyFont="1" applyAlignment="1"/>
    <xf numFmtId="167" fontId="15" fillId="0" borderId="99" xfId="0" applyNumberFormat="1" applyFont="1" applyBorder="1" applyAlignment="1">
      <alignment horizontal="center" vertical="center"/>
    </xf>
    <xf numFmtId="2" fontId="15" fillId="0" borderId="99" xfId="0" applyNumberFormat="1" applyFont="1" applyBorder="1" applyAlignment="1">
      <alignment horizontal="center" vertical="center"/>
    </xf>
    <xf numFmtId="2" fontId="9" fillId="0" borderId="99" xfId="0" applyNumberFormat="1" applyFont="1" applyBorder="1" applyAlignment="1">
      <alignment horizontal="center" vertical="center"/>
    </xf>
    <xf numFmtId="2" fontId="0" fillId="0" borderId="99" xfId="0" applyNumberFormat="1" applyFont="1" applyBorder="1" applyAlignment="1">
      <alignment horizontal="center" vertical="center"/>
    </xf>
    <xf numFmtId="0" fontId="9" fillId="0" borderId="99" xfId="0" applyFont="1" applyBorder="1" applyAlignment="1">
      <alignment horizontal="center" vertical="center"/>
    </xf>
    <xf numFmtId="166" fontId="14" fillId="21" borderId="90" xfId="0" applyNumberFormat="1" applyFont="1" applyFill="1" applyBorder="1" applyAlignment="1">
      <alignment horizontal="center" vertical="center"/>
    </xf>
    <xf numFmtId="0" fontId="0" fillId="0" borderId="90" xfId="0" applyFont="1" applyBorder="1" applyAlignment="1">
      <alignment horizontal="center" vertical="center"/>
    </xf>
    <xf numFmtId="16" fontId="0" fillId="0" borderId="90" xfId="0" applyNumberFormat="1" applyFont="1" applyBorder="1" applyAlignment="1">
      <alignment horizontal="center" vertical="center"/>
    </xf>
    <xf numFmtId="2" fontId="7" fillId="14" borderId="90" xfId="0" applyNumberFormat="1" applyFont="1" applyFill="1" applyBorder="1" applyAlignment="1">
      <alignment horizontal="center" vertical="center"/>
    </xf>
    <xf numFmtId="0" fontId="9" fillId="0" borderId="90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8" fillId="0" borderId="35" xfId="0" applyFont="1" applyBorder="1" applyAlignment="1"/>
    <xf numFmtId="0" fontId="9" fillId="0" borderId="9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16" fontId="0" fillId="0" borderId="98" xfId="0" applyNumberFormat="1" applyFont="1" applyBorder="1" applyAlignment="1">
      <alignment horizontal="center" vertical="center"/>
    </xf>
    <xf numFmtId="167" fontId="9" fillId="0" borderId="98" xfId="0" applyNumberFormat="1" applyFont="1" applyBorder="1" applyAlignment="1">
      <alignment horizontal="center" vertical="center"/>
    </xf>
    <xf numFmtId="0" fontId="9" fillId="0" borderId="98" xfId="0" applyFont="1" applyBorder="1" applyAlignment="1">
      <alignment horizontal="center" vertical="center"/>
    </xf>
    <xf numFmtId="2" fontId="9" fillId="0" borderId="98" xfId="0" applyNumberFormat="1" applyFont="1" applyBorder="1" applyAlignment="1">
      <alignment horizontal="center" vertical="center"/>
    </xf>
    <xf numFmtId="1" fontId="9" fillId="0" borderId="99" xfId="0" applyNumberFormat="1" applyFont="1" applyBorder="1" applyAlignment="1">
      <alignment horizontal="center" vertical="center"/>
    </xf>
    <xf numFmtId="1" fontId="9" fillId="0" borderId="90" xfId="0" applyNumberFormat="1" applyFont="1" applyBorder="1" applyAlignment="1">
      <alignment horizontal="center" vertical="center"/>
    </xf>
    <xf numFmtId="1" fontId="9" fillId="0" borderId="98" xfId="0" applyNumberFormat="1" applyFont="1" applyBorder="1" applyAlignment="1">
      <alignment horizontal="center" vertical="center"/>
    </xf>
    <xf numFmtId="0" fontId="17" fillId="0" borderId="0" xfId="0" applyFont="1" applyFill="1" applyAlignment="1">
      <alignment horizontal="center"/>
    </xf>
    <xf numFmtId="16" fontId="10" fillId="0" borderId="90" xfId="0" applyNumberFormat="1" applyFont="1" applyBorder="1" applyAlignment="1">
      <alignment horizontal="center" vertical="center"/>
    </xf>
    <xf numFmtId="2" fontId="10" fillId="0" borderId="90" xfId="0" applyNumberFormat="1" applyFont="1" applyBorder="1" applyAlignment="1">
      <alignment horizontal="center" vertical="center"/>
    </xf>
    <xf numFmtId="16" fontId="10" fillId="0" borderId="98" xfId="0" applyNumberFormat="1" applyFont="1" applyBorder="1" applyAlignment="1">
      <alignment horizontal="center" vertical="center"/>
    </xf>
    <xf numFmtId="2" fontId="10" fillId="0" borderId="98" xfId="0" applyNumberFormat="1" applyFont="1" applyBorder="1" applyAlignment="1">
      <alignment horizontal="center" vertical="center"/>
    </xf>
    <xf numFmtId="2" fontId="8" fillId="0" borderId="98" xfId="0" applyNumberFormat="1" applyFont="1" applyBorder="1" applyAlignment="1">
      <alignment horizontal="center" vertical="center"/>
    </xf>
    <xf numFmtId="0" fontId="16" fillId="22" borderId="104" xfId="0" applyFont="1" applyFill="1" applyBorder="1" applyAlignment="1">
      <alignment horizontal="center" vertical="center" wrapText="1"/>
    </xf>
    <xf numFmtId="0" fontId="16" fillId="22" borderId="105" xfId="0" applyFont="1" applyFill="1" applyBorder="1" applyAlignment="1">
      <alignment horizontal="center" vertical="center" wrapText="1"/>
    </xf>
    <xf numFmtId="0" fontId="16" fillId="22" borderId="106" xfId="0" applyFont="1" applyFill="1" applyBorder="1" applyAlignment="1">
      <alignment horizontal="center" vertical="center" wrapText="1"/>
    </xf>
    <xf numFmtId="16" fontId="10" fillId="23" borderId="90" xfId="0" applyNumberFormat="1" applyFont="1" applyFill="1" applyBorder="1" applyAlignment="1">
      <alignment horizontal="center" vertical="center"/>
    </xf>
    <xf numFmtId="167" fontId="15" fillId="23" borderId="103" xfId="0" applyNumberFormat="1" applyFont="1" applyFill="1" applyBorder="1" applyAlignment="1">
      <alignment horizontal="center" vertical="center"/>
    </xf>
    <xf numFmtId="2" fontId="15" fillId="23" borderId="103" xfId="0" applyNumberFormat="1" applyFont="1" applyFill="1" applyBorder="1" applyAlignment="1">
      <alignment horizontal="center" vertical="center"/>
    </xf>
    <xf numFmtId="2" fontId="9" fillId="23" borderId="103" xfId="0" applyNumberFormat="1" applyFont="1" applyFill="1" applyBorder="1" applyAlignment="1">
      <alignment horizontal="center" vertical="center"/>
    </xf>
    <xf numFmtId="2" fontId="10" fillId="23" borderId="103" xfId="0" applyNumberFormat="1" applyFont="1" applyFill="1" applyBorder="1" applyAlignment="1">
      <alignment horizontal="center" vertical="center"/>
    </xf>
    <xf numFmtId="1" fontId="9" fillId="23" borderId="103" xfId="0" applyNumberFormat="1" applyFont="1" applyFill="1" applyBorder="1" applyAlignment="1">
      <alignment horizontal="center" vertical="center"/>
    </xf>
    <xf numFmtId="167" fontId="9" fillId="23" borderId="90" xfId="0" applyNumberFormat="1" applyFont="1" applyFill="1" applyBorder="1" applyAlignment="1">
      <alignment horizontal="center" vertical="center"/>
    </xf>
    <xf numFmtId="0" fontId="9" fillId="23" borderId="90" xfId="0" applyFont="1" applyFill="1" applyBorder="1" applyAlignment="1">
      <alignment horizontal="center" vertical="center"/>
    </xf>
    <xf numFmtId="2" fontId="15" fillId="23" borderId="90" xfId="0" applyNumberFormat="1" applyFont="1" applyFill="1" applyBorder="1" applyAlignment="1">
      <alignment horizontal="center" vertical="center"/>
    </xf>
    <xf numFmtId="2" fontId="9" fillId="23" borderId="90" xfId="0" applyNumberFormat="1" applyFont="1" applyFill="1" applyBorder="1" applyAlignment="1">
      <alignment horizontal="center" vertical="center"/>
    </xf>
    <xf numFmtId="2" fontId="10" fillId="23" borderId="90" xfId="0" applyNumberFormat="1" applyFont="1" applyFill="1" applyBorder="1" applyAlignment="1">
      <alignment horizontal="center" vertical="center"/>
    </xf>
    <xf numFmtId="1" fontId="9" fillId="23" borderId="90" xfId="0" applyNumberFormat="1" applyFont="1" applyFill="1" applyBorder="1" applyAlignment="1">
      <alignment horizontal="center" vertical="center"/>
    </xf>
    <xf numFmtId="16" fontId="10" fillId="23" borderId="98" xfId="0" applyNumberFormat="1" applyFont="1" applyFill="1" applyBorder="1" applyAlignment="1">
      <alignment horizontal="center" vertical="center"/>
    </xf>
    <xf numFmtId="167" fontId="9" fillId="23" borderId="98" xfId="0" applyNumberFormat="1" applyFont="1" applyFill="1" applyBorder="1" applyAlignment="1">
      <alignment horizontal="center" vertical="center"/>
    </xf>
    <xf numFmtId="0" fontId="9" fillId="23" borderId="98" xfId="0" applyFont="1" applyFill="1" applyBorder="1" applyAlignment="1">
      <alignment horizontal="center" vertical="center"/>
    </xf>
    <xf numFmtId="2" fontId="18" fillId="23" borderId="98" xfId="0" applyNumberFormat="1" applyFont="1" applyFill="1" applyBorder="1" applyAlignment="1">
      <alignment horizontal="center" vertical="center"/>
    </xf>
    <xf numFmtId="2" fontId="8" fillId="23" borderId="98" xfId="0" applyNumberFormat="1" applyFont="1" applyFill="1" applyBorder="1" applyAlignment="1">
      <alignment horizontal="center" vertical="center"/>
    </xf>
    <xf numFmtId="2" fontId="7" fillId="23" borderId="98" xfId="0" applyNumberFormat="1" applyFont="1" applyFill="1" applyBorder="1" applyAlignment="1">
      <alignment horizontal="center" vertical="center"/>
    </xf>
    <xf numFmtId="1" fontId="8" fillId="23" borderId="98" xfId="0" applyNumberFormat="1" applyFont="1" applyFill="1" applyBorder="1" applyAlignment="1">
      <alignment horizontal="center" vertical="center"/>
    </xf>
    <xf numFmtId="0" fontId="9" fillId="0" borderId="90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2" fontId="9" fillId="23" borderId="98" xfId="0" applyNumberFormat="1" applyFont="1" applyFill="1" applyBorder="1" applyAlignment="1">
      <alignment horizontal="center" vertical="center"/>
    </xf>
    <xf numFmtId="1" fontId="9" fillId="23" borderId="9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7" fontId="9" fillId="0" borderId="35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/>
    <xf numFmtId="0" fontId="0" fillId="0" borderId="0" xfId="0" applyFont="1" applyAlignment="1"/>
    <xf numFmtId="167" fontId="9" fillId="0" borderId="0" xfId="0" applyNumberFormat="1" applyFont="1" applyFill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4" fontId="0" fillId="0" borderId="35" xfId="0" applyNumberFormat="1" applyFont="1" applyBorder="1"/>
    <xf numFmtId="165" fontId="8" fillId="0" borderId="35" xfId="0" applyNumberFormat="1" applyFont="1" applyBorder="1" applyAlignment="1">
      <alignment horizontal="center" textRotation="90"/>
    </xf>
    <xf numFmtId="0" fontId="5" fillId="4" borderId="107" xfId="0" applyFont="1" applyFill="1" applyBorder="1" applyAlignment="1">
      <alignment horizontal="center" vertical="center"/>
    </xf>
    <xf numFmtId="0" fontId="5" fillId="4" borderId="108" xfId="0" applyFont="1" applyFill="1" applyBorder="1" applyAlignment="1">
      <alignment horizontal="center" vertical="center"/>
    </xf>
    <xf numFmtId="0" fontId="0" fillId="0" borderId="109" xfId="0" applyFont="1" applyBorder="1" applyAlignment="1"/>
    <xf numFmtId="0" fontId="0" fillId="0" borderId="109" xfId="0" applyFont="1" applyBorder="1"/>
    <xf numFmtId="14" fontId="0" fillId="0" borderId="109" xfId="0" applyNumberFormat="1" applyFont="1" applyBorder="1"/>
    <xf numFmtId="165" fontId="8" fillId="0" borderId="109" xfId="0" applyNumberFormat="1" applyFont="1" applyBorder="1" applyAlignment="1">
      <alignment horizontal="center" textRotation="90"/>
    </xf>
    <xf numFmtId="0" fontId="0" fillId="0" borderId="110" xfId="0" applyFont="1" applyBorder="1" applyAlignment="1"/>
    <xf numFmtId="0" fontId="5" fillId="4" borderId="111" xfId="0" applyFont="1" applyFill="1" applyBorder="1" applyAlignment="1">
      <alignment horizontal="center" vertical="center"/>
    </xf>
    <xf numFmtId="0" fontId="5" fillId="4" borderId="112" xfId="0" applyFont="1" applyFill="1" applyBorder="1" applyAlignment="1">
      <alignment horizontal="center" vertical="center"/>
    </xf>
    <xf numFmtId="0" fontId="0" fillId="0" borderId="113" xfId="0" applyFont="1" applyBorder="1" applyAlignment="1"/>
    <xf numFmtId="0" fontId="0" fillId="0" borderId="113" xfId="0" applyFont="1" applyBorder="1"/>
    <xf numFmtId="165" fontId="8" fillId="0" borderId="113" xfId="0" applyNumberFormat="1" applyFont="1" applyBorder="1" applyAlignment="1">
      <alignment horizontal="center" textRotation="90"/>
    </xf>
    <xf numFmtId="0" fontId="0" fillId="0" borderId="117" xfId="0" applyFont="1" applyBorder="1" applyAlignment="1"/>
    <xf numFmtId="14" fontId="0" fillId="0" borderId="113" xfId="0" applyNumberFormat="1" applyFont="1" applyBorder="1"/>
    <xf numFmtId="0" fontId="0" fillId="0" borderId="35" xfId="0" applyFont="1" applyFill="1" applyBorder="1" applyAlignment="1">
      <alignment horizontal="center"/>
    </xf>
    <xf numFmtId="0" fontId="0" fillId="0" borderId="124" xfId="0" applyFont="1" applyBorder="1"/>
    <xf numFmtId="0" fontId="0" fillId="0" borderId="123" xfId="0" applyFont="1" applyBorder="1"/>
    <xf numFmtId="167" fontId="9" fillId="16" borderId="35" xfId="0" applyNumberFormat="1" applyFont="1" applyFill="1" applyBorder="1" applyAlignment="1">
      <alignment horizontal="center" vertical="center" wrapText="1"/>
    </xf>
    <xf numFmtId="167" fontId="9" fillId="16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0" borderId="94" xfId="0" applyFont="1" applyBorder="1" applyAlignment="1">
      <alignment horizontal="center" vertical="center"/>
    </xf>
    <xf numFmtId="0" fontId="8" fillId="0" borderId="95" xfId="0" applyFont="1" applyBorder="1" applyAlignment="1">
      <alignment horizontal="center" vertical="center"/>
    </xf>
    <xf numFmtId="0" fontId="8" fillId="0" borderId="96" xfId="0" applyFont="1" applyBorder="1" applyAlignment="1">
      <alignment horizontal="center" vertical="center"/>
    </xf>
    <xf numFmtId="0" fontId="9" fillId="0" borderId="9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8" fillId="0" borderId="90" xfId="0" applyFont="1" applyBorder="1" applyAlignment="1">
      <alignment horizontal="center"/>
    </xf>
    <xf numFmtId="0" fontId="8" fillId="0" borderId="90" xfId="0" applyFont="1" applyBorder="1" applyAlignment="1">
      <alignment horizontal="center" vertical="center"/>
    </xf>
    <xf numFmtId="3" fontId="9" fillId="0" borderId="94" xfId="0" applyNumberFormat="1" applyFont="1" applyFill="1" applyBorder="1" applyAlignment="1">
      <alignment horizontal="center"/>
    </xf>
    <xf numFmtId="3" fontId="9" fillId="0" borderId="95" xfId="0" applyNumberFormat="1" applyFont="1" applyFill="1" applyBorder="1" applyAlignment="1">
      <alignment horizontal="center"/>
    </xf>
    <xf numFmtId="3" fontId="9" fillId="0" borderId="96" xfId="0" applyNumberFormat="1" applyFont="1" applyFill="1" applyBorder="1" applyAlignment="1">
      <alignment horizontal="center"/>
    </xf>
    <xf numFmtId="3" fontId="9" fillId="0" borderId="94" xfId="0" applyNumberFormat="1" applyFont="1" applyBorder="1" applyAlignment="1">
      <alignment horizontal="center"/>
    </xf>
    <xf numFmtId="3" fontId="9" fillId="0" borderId="95" xfId="0" applyNumberFormat="1" applyFont="1" applyBorder="1" applyAlignment="1">
      <alignment horizontal="center"/>
    </xf>
    <xf numFmtId="3" fontId="9" fillId="0" borderId="96" xfId="0" applyNumberFormat="1" applyFont="1" applyBorder="1" applyAlignment="1">
      <alignment horizont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3" fontId="9" fillId="0" borderId="37" xfId="0" applyNumberFormat="1" applyFont="1" applyBorder="1" applyAlignment="1">
      <alignment horizontal="center" vertical="center"/>
    </xf>
    <xf numFmtId="3" fontId="9" fillId="0" borderId="38" xfId="0" applyNumberFormat="1" applyFont="1" applyBorder="1" applyAlignment="1">
      <alignment horizontal="center" vertical="center"/>
    </xf>
    <xf numFmtId="3" fontId="9" fillId="0" borderId="39" xfId="0" applyNumberFormat="1" applyFont="1" applyBorder="1" applyAlignment="1">
      <alignment horizontal="center" vertical="center"/>
    </xf>
    <xf numFmtId="0" fontId="9" fillId="0" borderId="94" xfId="0" applyFont="1" applyBorder="1" applyAlignment="1">
      <alignment horizontal="center" vertical="center"/>
    </xf>
    <xf numFmtId="0" fontId="9" fillId="0" borderId="95" xfId="0" applyFont="1" applyBorder="1" applyAlignment="1">
      <alignment horizontal="center" vertical="center"/>
    </xf>
    <xf numFmtId="0" fontId="9" fillId="0" borderId="96" xfId="0" applyFont="1" applyBorder="1" applyAlignment="1">
      <alignment horizontal="center" vertical="center"/>
    </xf>
    <xf numFmtId="0" fontId="9" fillId="0" borderId="102" xfId="0" applyFont="1" applyBorder="1" applyAlignment="1">
      <alignment horizontal="center" vertical="center"/>
    </xf>
    <xf numFmtId="3" fontId="0" fillId="0" borderId="37" xfId="0" applyNumberFormat="1" applyFont="1" applyBorder="1" applyAlignment="1">
      <alignment horizontal="center"/>
    </xf>
    <xf numFmtId="3" fontId="0" fillId="0" borderId="38" xfId="0" applyNumberFormat="1" applyFont="1" applyBorder="1" applyAlignment="1">
      <alignment horizontal="center"/>
    </xf>
    <xf numFmtId="3" fontId="0" fillId="0" borderId="39" xfId="0" applyNumberFormat="1" applyFont="1" applyBorder="1" applyAlignment="1">
      <alignment horizont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37" xfId="0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7" fillId="0" borderId="35" xfId="0" applyFont="1" applyBorder="1" applyAlignment="1">
      <alignment horizontal="center" vertical="center"/>
    </xf>
    <xf numFmtId="0" fontId="9" fillId="0" borderId="9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9" fillId="0" borderId="94" xfId="0" applyFont="1" applyBorder="1" applyAlignment="1">
      <alignment horizontal="left" vertical="center"/>
    </xf>
    <xf numFmtId="0" fontId="9" fillId="0" borderId="95" xfId="0" applyFont="1" applyBorder="1" applyAlignment="1">
      <alignment horizontal="left" vertical="center"/>
    </xf>
    <xf numFmtId="0" fontId="9" fillId="0" borderId="96" xfId="0" applyFont="1" applyBorder="1" applyAlignment="1">
      <alignment horizontal="left" vertical="center"/>
    </xf>
    <xf numFmtId="2" fontId="9" fillId="0" borderId="97" xfId="0" applyNumberFormat="1" applyFont="1" applyBorder="1" applyAlignment="1">
      <alignment horizontal="center" vertical="center"/>
    </xf>
    <xf numFmtId="2" fontId="9" fillId="0" borderId="38" xfId="0" applyNumberFormat="1" applyFont="1" applyBorder="1" applyAlignment="1">
      <alignment horizontal="center" vertical="center"/>
    </xf>
    <xf numFmtId="2" fontId="9" fillId="0" borderId="39" xfId="0" applyNumberFormat="1" applyFont="1" applyBorder="1" applyAlignment="1">
      <alignment horizontal="center" vertical="center"/>
    </xf>
    <xf numFmtId="2" fontId="9" fillId="0" borderId="37" xfId="0" applyNumberFormat="1" applyFont="1" applyBorder="1" applyAlignment="1">
      <alignment horizontal="center" vertical="center"/>
    </xf>
    <xf numFmtId="3" fontId="9" fillId="0" borderId="90" xfId="0" applyNumberFormat="1" applyFont="1" applyBorder="1" applyAlignment="1">
      <alignment horizontal="center" vertical="center"/>
    </xf>
    <xf numFmtId="1" fontId="9" fillId="0" borderId="94" xfId="0" applyNumberFormat="1" applyFont="1" applyBorder="1" applyAlignment="1">
      <alignment horizontal="center" vertical="center"/>
    </xf>
    <xf numFmtId="1" fontId="9" fillId="0" borderId="95" xfId="0" applyNumberFormat="1" applyFont="1" applyBorder="1" applyAlignment="1">
      <alignment horizontal="center" vertical="center"/>
    </xf>
    <xf numFmtId="1" fontId="9" fillId="0" borderId="96" xfId="0" applyNumberFormat="1" applyFont="1" applyBorder="1" applyAlignment="1">
      <alignment horizontal="center" vertical="center"/>
    </xf>
    <xf numFmtId="3" fontId="9" fillId="0" borderId="90" xfId="0" applyNumberFormat="1" applyFont="1" applyFill="1" applyBorder="1" applyAlignment="1">
      <alignment horizontal="center" vertical="center"/>
    </xf>
    <xf numFmtId="2" fontId="9" fillId="0" borderId="94" xfId="0" applyNumberFormat="1" applyFont="1" applyBorder="1" applyAlignment="1">
      <alignment horizontal="center" vertical="center"/>
    </xf>
    <xf numFmtId="2" fontId="9" fillId="0" borderId="95" xfId="0" applyNumberFormat="1" applyFont="1" applyBorder="1" applyAlignment="1">
      <alignment horizontal="center" vertical="center"/>
    </xf>
    <xf numFmtId="2" fontId="9" fillId="0" borderId="96" xfId="0" applyNumberFormat="1" applyFont="1" applyBorder="1" applyAlignment="1">
      <alignment horizontal="center" vertical="center"/>
    </xf>
    <xf numFmtId="3" fontId="0" fillId="0" borderId="35" xfId="0" applyNumberFormat="1" applyFont="1" applyBorder="1" applyAlignment="1">
      <alignment horizontal="center"/>
    </xf>
    <xf numFmtId="0" fontId="9" fillId="0" borderId="35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5" xfId="0" applyFont="1" applyBorder="1" applyAlignment="1">
      <alignment horizontal="center"/>
    </xf>
    <xf numFmtId="0" fontId="2" fillId="0" borderId="35" xfId="0" applyFont="1" applyBorder="1"/>
    <xf numFmtId="0" fontId="7" fillId="0" borderId="35" xfId="0" applyFont="1" applyBorder="1" applyAlignment="1">
      <alignment horizontal="left"/>
    </xf>
    <xf numFmtId="14" fontId="0" fillId="8" borderId="35" xfId="0" applyNumberFormat="1" applyFont="1" applyFill="1" applyBorder="1" applyAlignment="1">
      <alignment horizontal="center"/>
    </xf>
    <xf numFmtId="0" fontId="0" fillId="8" borderId="35" xfId="0" applyFont="1" applyFill="1" applyBorder="1" applyAlignment="1">
      <alignment horizontal="center"/>
    </xf>
    <xf numFmtId="0" fontId="7" fillId="14" borderId="0" xfId="0" applyFont="1" applyFill="1" applyAlignment="1">
      <alignment horizontal="center" vertical="center" wrapText="1"/>
    </xf>
    <xf numFmtId="0" fontId="13" fillId="0" borderId="89" xfId="0" applyFont="1" applyBorder="1" applyAlignment="1">
      <alignment horizontal="center" vertical="center"/>
    </xf>
    <xf numFmtId="3" fontId="0" fillId="0" borderId="37" xfId="0" applyNumberFormat="1" applyBorder="1" applyAlignment="1">
      <alignment horizontal="center" vertical="center"/>
    </xf>
    <xf numFmtId="3" fontId="0" fillId="0" borderId="38" xfId="0" applyNumberFormat="1" applyBorder="1" applyAlignment="1">
      <alignment horizontal="center" vertical="center"/>
    </xf>
    <xf numFmtId="3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2" fillId="0" borderId="38" xfId="0" applyFont="1" applyBorder="1"/>
    <xf numFmtId="0" fontId="2" fillId="0" borderId="39" xfId="0" applyFont="1" applyBorder="1"/>
    <xf numFmtId="0" fontId="7" fillId="0" borderId="35" xfId="0" applyFont="1" applyBorder="1" applyAlignment="1">
      <alignment horizontal="center"/>
    </xf>
    <xf numFmtId="0" fontId="11" fillId="0" borderId="35" xfId="0" applyFont="1" applyBorder="1" applyAlignment="1">
      <alignment horizontal="center"/>
    </xf>
    <xf numFmtId="0" fontId="8" fillId="0" borderId="35" xfId="0" applyFont="1" applyBorder="1" applyAlignment="1">
      <alignment horizontal="center" vertical="center"/>
    </xf>
    <xf numFmtId="0" fontId="0" fillId="0" borderId="0" xfId="0" applyFont="1" applyAlignment="1"/>
    <xf numFmtId="0" fontId="10" fillId="0" borderId="35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0" fillId="0" borderId="35" xfId="0" applyFont="1" applyBorder="1" applyAlignment="1">
      <alignment horizontal="left"/>
    </xf>
    <xf numFmtId="0" fontId="0" fillId="0" borderId="3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5" fillId="5" borderId="16" xfId="0" applyFont="1" applyFill="1" applyBorder="1" applyAlignment="1">
      <alignment horizontal="center" vertical="center"/>
    </xf>
    <xf numFmtId="0" fontId="5" fillId="5" borderId="42" xfId="0" applyFont="1" applyFill="1" applyBorder="1" applyAlignment="1">
      <alignment horizontal="center" vertical="center"/>
    </xf>
    <xf numFmtId="0" fontId="5" fillId="4" borderId="6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10" fontId="5" fillId="4" borderId="17" xfId="0" applyNumberFormat="1" applyFont="1" applyFill="1" applyBorder="1" applyAlignment="1">
      <alignment horizontal="center" vertical="center"/>
    </xf>
    <xf numFmtId="0" fontId="2" fillId="0" borderId="20" xfId="0" applyFont="1" applyBorder="1"/>
    <xf numFmtId="0" fontId="5" fillId="4" borderId="18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21" xfId="0" applyFont="1" applyBorder="1"/>
    <xf numFmtId="0" fontId="2" fillId="0" borderId="22" xfId="0" applyFont="1" applyBorder="1"/>
    <xf numFmtId="10" fontId="5" fillId="4" borderId="17" xfId="0" applyNumberFormat="1" applyFont="1" applyFill="1" applyBorder="1" applyAlignment="1">
      <alignment horizontal="center" vertical="center" wrapText="1"/>
    </xf>
    <xf numFmtId="0" fontId="2" fillId="0" borderId="23" xfId="0" applyFont="1" applyBorder="1"/>
    <xf numFmtId="9" fontId="5" fillId="4" borderId="29" xfId="0" applyNumberFormat="1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41" xfId="0" applyFont="1" applyBorder="1"/>
    <xf numFmtId="0" fontId="5" fillId="4" borderId="33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2" fillId="0" borderId="24" xfId="0" applyFont="1" applyBorder="1"/>
    <xf numFmtId="0" fontId="2" fillId="0" borderId="25" xfId="0" applyFont="1" applyBorder="1"/>
    <xf numFmtId="10" fontId="5" fillId="4" borderId="29" xfId="0" applyNumberFormat="1" applyFont="1" applyFill="1" applyBorder="1" applyAlignment="1">
      <alignment horizontal="center" vertical="center" wrapText="1"/>
    </xf>
    <xf numFmtId="0" fontId="2" fillId="0" borderId="33" xfId="0" applyFont="1" applyBorder="1"/>
    <xf numFmtId="9" fontId="5" fillId="4" borderId="16" xfId="0" applyNumberFormat="1" applyFont="1" applyFill="1" applyBorder="1" applyAlignment="1">
      <alignment horizontal="center" vertical="center" wrapText="1"/>
    </xf>
    <xf numFmtId="9" fontId="5" fillId="4" borderId="42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0" borderId="11" xfId="0" applyFont="1" applyBorder="1"/>
    <xf numFmtId="15" fontId="5" fillId="0" borderId="35" xfId="0" applyNumberFormat="1" applyFont="1" applyBorder="1" applyAlignment="1">
      <alignment horizontal="center" vertical="center"/>
    </xf>
    <xf numFmtId="0" fontId="0" fillId="0" borderId="35" xfId="0" applyFont="1" applyBorder="1" applyAlignment="1"/>
    <xf numFmtId="0" fontId="10" fillId="15" borderId="91" xfId="0" applyFont="1" applyFill="1" applyBorder="1" applyAlignment="1">
      <alignment horizontal="center"/>
    </xf>
    <xf numFmtId="0" fontId="0" fillId="15" borderId="92" xfId="0" applyFont="1" applyFill="1" applyBorder="1" applyAlignment="1">
      <alignment horizontal="center"/>
    </xf>
    <xf numFmtId="0" fontId="0" fillId="15" borderId="93" xfId="0" applyFont="1" applyFill="1" applyBorder="1" applyAlignment="1">
      <alignment horizontal="center"/>
    </xf>
    <xf numFmtId="0" fontId="10" fillId="17" borderId="91" xfId="0" applyFont="1" applyFill="1" applyBorder="1" applyAlignment="1">
      <alignment horizontal="center"/>
    </xf>
    <xf numFmtId="0" fontId="0" fillId="17" borderId="92" xfId="0" applyFont="1" applyFill="1" applyBorder="1" applyAlignment="1">
      <alignment horizontal="center"/>
    </xf>
    <xf numFmtId="0" fontId="0" fillId="17" borderId="93" xfId="0" applyFont="1" applyFill="1" applyBorder="1" applyAlignment="1">
      <alignment horizontal="center"/>
    </xf>
    <xf numFmtId="0" fontId="2" fillId="15" borderId="91" xfId="0" applyFont="1" applyFill="1" applyBorder="1" applyAlignment="1">
      <alignment horizontal="center"/>
    </xf>
    <xf numFmtId="0" fontId="2" fillId="15" borderId="92" xfId="0" applyFont="1" applyFill="1" applyBorder="1" applyAlignment="1">
      <alignment horizontal="center"/>
    </xf>
    <xf numFmtId="0" fontId="2" fillId="15" borderId="93" xfId="0" applyFont="1" applyFill="1" applyBorder="1" applyAlignment="1">
      <alignment horizontal="center"/>
    </xf>
    <xf numFmtId="0" fontId="0" fillId="15" borderId="91" xfId="0" applyFont="1" applyFill="1" applyBorder="1" applyAlignment="1">
      <alignment horizontal="center"/>
    </xf>
    <xf numFmtId="0" fontId="7" fillId="17" borderId="91" xfId="0" applyFont="1" applyFill="1" applyBorder="1" applyAlignment="1">
      <alignment horizontal="center"/>
    </xf>
    <xf numFmtId="0" fontId="7" fillId="17" borderId="92" xfId="0" applyFont="1" applyFill="1" applyBorder="1" applyAlignment="1">
      <alignment horizontal="center"/>
    </xf>
    <xf numFmtId="0" fontId="7" fillId="17" borderId="93" xfId="0" applyFont="1" applyFill="1" applyBorder="1" applyAlignment="1">
      <alignment horizontal="center"/>
    </xf>
    <xf numFmtId="0" fontId="10" fillId="17" borderId="114" xfId="0" applyFont="1" applyFill="1" applyBorder="1" applyAlignment="1">
      <alignment horizontal="center"/>
    </xf>
    <xf numFmtId="0" fontId="0" fillId="17" borderId="115" xfId="0" applyFont="1" applyFill="1" applyBorder="1" applyAlignment="1">
      <alignment horizontal="center"/>
    </xf>
    <xf numFmtId="0" fontId="0" fillId="17" borderId="116" xfId="0" applyFont="1" applyFill="1" applyBorder="1" applyAlignment="1">
      <alignment horizontal="center"/>
    </xf>
    <xf numFmtId="0" fontId="0" fillId="19" borderId="91" xfId="0" applyFont="1" applyFill="1" applyBorder="1" applyAlignment="1">
      <alignment horizontal="center"/>
    </xf>
    <xf numFmtId="0" fontId="0" fillId="19" borderId="92" xfId="0" applyFont="1" applyFill="1" applyBorder="1" applyAlignment="1">
      <alignment horizontal="center"/>
    </xf>
    <xf numFmtId="0" fontId="0" fillId="19" borderId="93" xfId="0" applyFont="1" applyFill="1" applyBorder="1" applyAlignment="1">
      <alignment horizontal="center"/>
    </xf>
    <xf numFmtId="0" fontId="10" fillId="17" borderId="92" xfId="0" applyFont="1" applyFill="1" applyBorder="1" applyAlignment="1">
      <alignment horizontal="center"/>
    </xf>
    <xf numFmtId="0" fontId="10" fillId="17" borderId="93" xfId="0" applyFont="1" applyFill="1" applyBorder="1" applyAlignment="1">
      <alignment horizontal="center"/>
    </xf>
    <xf numFmtId="0" fontId="2" fillId="15" borderId="91" xfId="0" applyFont="1" applyFill="1" applyBorder="1" applyAlignment="1">
      <alignment horizontal="center" vertical="center"/>
    </xf>
    <xf numFmtId="0" fontId="2" fillId="15" borderId="92" xfId="0" applyFont="1" applyFill="1" applyBorder="1" applyAlignment="1">
      <alignment horizontal="center" vertical="center"/>
    </xf>
    <xf numFmtId="0" fontId="2" fillId="15" borderId="93" xfId="0" applyFont="1" applyFill="1" applyBorder="1" applyAlignment="1">
      <alignment horizontal="center" vertical="center"/>
    </xf>
    <xf numFmtId="0" fontId="7" fillId="16" borderId="91" xfId="0" applyFont="1" applyFill="1" applyBorder="1" applyAlignment="1">
      <alignment horizontal="center"/>
    </xf>
    <xf numFmtId="0" fontId="7" fillId="16" borderId="92" xfId="0" applyFont="1" applyFill="1" applyBorder="1" applyAlignment="1">
      <alignment horizontal="center"/>
    </xf>
    <xf numFmtId="0" fontId="7" fillId="16" borderId="93" xfId="0" applyFont="1" applyFill="1" applyBorder="1" applyAlignment="1">
      <alignment horizontal="center"/>
    </xf>
    <xf numFmtId="0" fontId="5" fillId="4" borderId="35" xfId="0" applyFont="1" applyFill="1" applyBorder="1" applyAlignment="1">
      <alignment horizontal="center" vertical="center" wrapText="1"/>
    </xf>
    <xf numFmtId="0" fontId="20" fillId="26" borderId="118" xfId="0" applyFont="1" applyFill="1" applyBorder="1" applyAlignment="1">
      <alignment horizontal="center" vertical="center"/>
    </xf>
    <xf numFmtId="0" fontId="20" fillId="26" borderId="119" xfId="0" applyFont="1" applyFill="1" applyBorder="1" applyAlignment="1">
      <alignment horizontal="center" vertical="center"/>
    </xf>
    <xf numFmtId="0" fontId="20" fillId="26" borderId="100" xfId="0" applyFont="1" applyFill="1" applyBorder="1" applyAlignment="1">
      <alignment horizontal="center" vertical="center"/>
    </xf>
    <xf numFmtId="0" fontId="20" fillId="26" borderId="120" xfId="0" applyFont="1" applyFill="1" applyBorder="1" applyAlignment="1">
      <alignment horizontal="center" vertical="center"/>
    </xf>
    <xf numFmtId="0" fontId="20" fillId="26" borderId="121" xfId="0" applyFont="1" applyFill="1" applyBorder="1" applyAlignment="1">
      <alignment horizontal="center" vertical="center"/>
    </xf>
    <xf numFmtId="0" fontId="20" fillId="26" borderId="122" xfId="0" applyFont="1" applyFill="1" applyBorder="1" applyAlignment="1">
      <alignment horizontal="center" vertical="center"/>
    </xf>
    <xf numFmtId="14" fontId="7" fillId="28" borderId="91" xfId="0" applyNumberFormat="1" applyFont="1" applyFill="1" applyBorder="1" applyAlignment="1">
      <alignment horizontal="center"/>
    </xf>
    <xf numFmtId="14" fontId="7" fillId="28" borderId="92" xfId="0" applyNumberFormat="1" applyFont="1" applyFill="1" applyBorder="1" applyAlignment="1">
      <alignment horizontal="center"/>
    </xf>
    <xf numFmtId="14" fontId="7" fillId="28" borderId="93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15" fontId="0" fillId="0" borderId="0" xfId="0" applyNumberFormat="1" applyFont="1" applyAlignment="1">
      <alignment horizontal="center"/>
    </xf>
    <xf numFmtId="0" fontId="7" fillId="14" borderId="0" xfId="0" applyFont="1" applyFill="1" applyAlignment="1">
      <alignment horizontal="center" wrapText="1"/>
    </xf>
    <xf numFmtId="0" fontId="10" fillId="0" borderId="37" xfId="0" applyFont="1" applyBorder="1" applyAlignment="1">
      <alignment horizontal="center"/>
    </xf>
    <xf numFmtId="0" fontId="13" fillId="0" borderId="89" xfId="0" applyFont="1" applyBorder="1" applyAlignment="1">
      <alignment horizont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9" fillId="0" borderId="37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9" fillId="0" borderId="39" xfId="0" applyFont="1" applyBorder="1" applyAlignment="1">
      <alignment horizontal="left" vertical="center"/>
    </xf>
    <xf numFmtId="3" fontId="9" fillId="0" borderId="90" xfId="0" applyNumberFormat="1" applyFont="1" applyBorder="1" applyAlignment="1">
      <alignment horizontal="center"/>
    </xf>
    <xf numFmtId="3" fontId="9" fillId="0" borderId="90" xfId="0" applyNumberFormat="1" applyFont="1" applyFill="1" applyBorder="1" applyAlignment="1">
      <alignment horizontal="center"/>
    </xf>
    <xf numFmtId="0" fontId="10" fillId="27" borderId="91" xfId="0" applyFont="1" applyFill="1" applyBorder="1" applyAlignment="1">
      <alignment horizontal="center"/>
    </xf>
    <xf numFmtId="0" fontId="0" fillId="27" borderId="92" xfId="0" applyFont="1" applyFill="1" applyBorder="1" applyAlignment="1">
      <alignment horizontal="center"/>
    </xf>
    <xf numFmtId="0" fontId="0" fillId="27" borderId="93" xfId="0" applyFont="1" applyFill="1" applyBorder="1" applyAlignment="1">
      <alignment horizontal="center"/>
    </xf>
    <xf numFmtId="0" fontId="0" fillId="10" borderId="35" xfId="0" applyFont="1" applyFill="1" applyBorder="1" applyAlignment="1">
      <alignment horizontal="center"/>
    </xf>
    <xf numFmtId="0" fontId="11" fillId="16" borderId="91" xfId="0" applyFont="1" applyFill="1" applyBorder="1" applyAlignment="1">
      <alignment horizontal="center"/>
    </xf>
    <xf numFmtId="0" fontId="11" fillId="16" borderId="92" xfId="0" applyFont="1" applyFill="1" applyBorder="1" applyAlignment="1">
      <alignment horizontal="center"/>
    </xf>
    <xf numFmtId="0" fontId="11" fillId="16" borderId="93" xfId="0" applyFont="1" applyFill="1" applyBorder="1" applyAlignment="1">
      <alignment horizontal="center"/>
    </xf>
    <xf numFmtId="9" fontId="7" fillId="16" borderId="91" xfId="0" applyNumberFormat="1" applyFont="1" applyFill="1" applyBorder="1" applyAlignment="1">
      <alignment horizontal="center"/>
    </xf>
    <xf numFmtId="9" fontId="7" fillId="16" borderId="92" xfId="0" applyNumberFormat="1" applyFont="1" applyFill="1" applyBorder="1" applyAlignment="1">
      <alignment horizontal="center"/>
    </xf>
    <xf numFmtId="9" fontId="7" fillId="16" borderId="93" xfId="0" applyNumberFormat="1" applyFont="1" applyFill="1" applyBorder="1" applyAlignment="1">
      <alignment horizontal="center"/>
    </xf>
    <xf numFmtId="0" fontId="21" fillId="16" borderId="91" xfId="0" applyFont="1" applyFill="1" applyBorder="1" applyAlignment="1">
      <alignment horizontal="center"/>
    </xf>
    <xf numFmtId="0" fontId="21" fillId="16" borderId="92" xfId="0" applyFont="1" applyFill="1" applyBorder="1" applyAlignment="1">
      <alignment horizontal="center"/>
    </xf>
    <xf numFmtId="0" fontId="21" fillId="16" borderId="93" xfId="0" applyFont="1" applyFill="1" applyBorder="1" applyAlignment="1">
      <alignment horizontal="center"/>
    </xf>
    <xf numFmtId="0" fontId="7" fillId="16" borderId="91" xfId="0" applyFont="1" applyFill="1" applyBorder="1" applyAlignment="1">
      <alignment horizontal="center" vertical="center"/>
    </xf>
    <xf numFmtId="0" fontId="7" fillId="16" borderId="92" xfId="0" applyFont="1" applyFill="1" applyBorder="1" applyAlignment="1">
      <alignment horizontal="center" vertical="center"/>
    </xf>
    <xf numFmtId="0" fontId="7" fillId="16" borderId="93" xfId="0" applyFont="1" applyFill="1" applyBorder="1" applyAlignment="1">
      <alignment horizontal="center" vertical="center"/>
    </xf>
    <xf numFmtId="0" fontId="0" fillId="29" borderId="0" xfId="0" applyFont="1" applyFill="1" applyAlignment="1">
      <alignment horizontal="center"/>
    </xf>
    <xf numFmtId="0" fontId="7" fillId="28" borderId="91" xfId="0" applyFont="1" applyFill="1" applyBorder="1" applyAlignment="1">
      <alignment horizontal="center"/>
    </xf>
    <xf numFmtId="0" fontId="7" fillId="28" borderId="92" xfId="0" applyFont="1" applyFill="1" applyBorder="1" applyAlignment="1">
      <alignment horizontal="center"/>
    </xf>
    <xf numFmtId="0" fontId="7" fillId="28" borderId="93" xfId="0" applyFont="1" applyFill="1" applyBorder="1" applyAlignment="1">
      <alignment horizontal="center"/>
    </xf>
    <xf numFmtId="0" fontId="17" fillId="24" borderId="0" xfId="0" applyFont="1" applyFill="1" applyAlignment="1">
      <alignment horizontal="center" vertical="center"/>
    </xf>
    <xf numFmtId="0" fontId="17" fillId="25" borderId="0" xfId="0" applyFont="1" applyFill="1" applyAlignment="1">
      <alignment horizontal="center" vertical="center"/>
    </xf>
    <xf numFmtId="0" fontId="16" fillId="21" borderId="90" xfId="0" applyFont="1" applyFill="1" applyBorder="1" applyAlignment="1">
      <alignment horizontal="center" vertical="center"/>
    </xf>
    <xf numFmtId="0" fontId="17" fillId="21" borderId="90" xfId="0" applyFont="1" applyFill="1" applyBorder="1" applyAlignment="1">
      <alignment horizontal="center"/>
    </xf>
    <xf numFmtId="0" fontId="16" fillId="21" borderId="90" xfId="0" applyFont="1" applyFill="1" applyBorder="1" applyAlignment="1">
      <alignment horizontal="center"/>
    </xf>
    <xf numFmtId="166" fontId="14" fillId="21" borderId="90" xfId="0" applyNumberFormat="1" applyFont="1" applyFill="1" applyBorder="1" applyAlignment="1">
      <alignment horizontal="center" vertical="center"/>
    </xf>
    <xf numFmtId="0" fontId="16" fillId="21" borderId="90" xfId="0" applyFont="1" applyFill="1" applyBorder="1" applyAlignment="1">
      <alignment horizontal="center" vertical="center" wrapText="1"/>
    </xf>
    <xf numFmtId="0" fontId="17" fillId="21" borderId="94" xfId="0" applyFont="1" applyFill="1" applyBorder="1" applyAlignment="1">
      <alignment horizontal="center"/>
    </xf>
    <xf numFmtId="0" fontId="17" fillId="21" borderId="95" xfId="0" applyFont="1" applyFill="1" applyBorder="1" applyAlignment="1">
      <alignment horizontal="center"/>
    </xf>
    <xf numFmtId="0" fontId="17" fillId="21" borderId="96" xfId="0" applyFont="1" applyFill="1" applyBorder="1" applyAlignment="1">
      <alignment horizontal="center"/>
    </xf>
    <xf numFmtId="166" fontId="14" fillId="21" borderId="99" xfId="0" applyNumberFormat="1" applyFont="1" applyFill="1" applyBorder="1" applyAlignment="1">
      <alignment horizontal="center" vertical="center"/>
    </xf>
    <xf numFmtId="166" fontId="14" fillId="21" borderId="101" xfId="0" applyNumberFormat="1" applyFont="1" applyFill="1" applyBorder="1" applyAlignment="1">
      <alignment horizontal="center" vertical="center"/>
    </xf>
    <xf numFmtId="166" fontId="14" fillId="21" borderId="98" xfId="0" applyNumberFormat="1" applyFont="1" applyFill="1" applyBorder="1" applyAlignment="1">
      <alignment horizontal="center" vertical="center"/>
    </xf>
    <xf numFmtId="0" fontId="16" fillId="21" borderId="100" xfId="0" applyFont="1" applyFill="1" applyBorder="1" applyAlignment="1">
      <alignment horizontal="center" vertical="center" wrapText="1"/>
    </xf>
    <xf numFmtId="0" fontId="16" fillId="21" borderId="35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4" borderId="1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1" borderId="43" xfId="0" applyFont="1" applyFill="1" applyBorder="1" applyAlignment="1">
      <alignment horizontal="center"/>
    </xf>
    <xf numFmtId="0" fontId="2" fillId="0" borderId="44" xfId="0" applyFont="1" applyBorder="1"/>
    <xf numFmtId="0" fontId="2" fillId="0" borderId="45" xfId="0" applyFont="1" applyBorder="1"/>
    <xf numFmtId="0" fontId="0" fillId="0" borderId="0" xfId="0" applyFont="1" applyAlignment="1">
      <alignment horizontal="center" textRotation="90"/>
    </xf>
    <xf numFmtId="0" fontId="5" fillId="4" borderId="18" xfId="0" applyFont="1" applyFill="1" applyBorder="1" applyAlignment="1">
      <alignment horizontal="center" vertical="center" wrapText="1"/>
    </xf>
    <xf numFmtId="14" fontId="0" fillId="0" borderId="37" xfId="0" applyNumberFormat="1" applyFont="1" applyBorder="1" applyAlignment="1">
      <alignment horizontal="center"/>
    </xf>
    <xf numFmtId="0" fontId="0" fillId="11" borderId="37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 vertical="center"/>
    </xf>
    <xf numFmtId="167" fontId="9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d\-mmm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d\-mmm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d\-mmm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7" formatCode="0000\+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7" formatCode="0000\+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1" formatCode="dd\-m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9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none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7" formatCode="0000\+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7" formatCode="0000\+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1" formatCode="dd\-m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7" formatCode="0000\+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7" formatCode="0000\+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8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7" formatCode="0000\+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7" formatCode="0000\+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family val="2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3366"/>
      <color rgb="FFFFD966"/>
      <color rgb="FFFF3300"/>
      <color rgb="FFFF9900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g"/><Relationship Id="rId10" Type="http://schemas.openxmlformats.org/officeDocument/2006/relationships/image" Target="../media/image10.jpeg"/><Relationship Id="rId4" Type="http://schemas.openxmlformats.org/officeDocument/2006/relationships/image" Target="../media/image4.jp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1677</xdr:col>
      <xdr:colOff>28575</xdr:colOff>
      <xdr:row>58</xdr:row>
      <xdr:rowOff>114300</xdr:rowOff>
    </xdr:from>
    <xdr:ext cx="2066925" cy="12954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17300" y="3141825"/>
          <a:ext cx="2057400" cy="127635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D966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ROMAN MEDINA  - PRESTAMO.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3091+500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IZQUIERDO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0.33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4KM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1685</xdr:col>
      <xdr:colOff>180975</xdr:colOff>
      <xdr:row>56</xdr:row>
      <xdr:rowOff>0</xdr:rowOff>
    </xdr:from>
    <xdr:ext cx="276225" cy="16097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58031850" y="10937875"/>
          <a:ext cx="276225" cy="1609725"/>
          <a:chOff x="4550663" y="3651413"/>
          <a:chExt cx="1590675" cy="257175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CxnSpPr/>
        </xdr:nvCxnSpPr>
        <xdr:spPr>
          <a:xfrm rot="-5400000">
            <a:off x="4550663" y="3651413"/>
            <a:ext cx="1590675" cy="257175"/>
          </a:xfrm>
          <a:prstGeom prst="bentConnector3">
            <a:avLst>
              <a:gd name="adj1" fmla="val 847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1693</xdr:col>
      <xdr:colOff>9525</xdr:colOff>
      <xdr:row>58</xdr:row>
      <xdr:rowOff>114300</xdr:rowOff>
    </xdr:from>
    <xdr:ext cx="2066925" cy="12954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17300" y="3141825"/>
          <a:ext cx="2057400" cy="127635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D966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ARELLANO 4-PRESTAMO.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3091+820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IZQUIERDO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0.35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4KM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1701</xdr:col>
      <xdr:colOff>161925</xdr:colOff>
      <xdr:row>56</xdr:row>
      <xdr:rowOff>0</xdr:rowOff>
    </xdr:from>
    <xdr:ext cx="276225" cy="160972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462330800" y="10937875"/>
          <a:ext cx="276225" cy="1609725"/>
          <a:chOff x="4550663" y="3651413"/>
          <a:chExt cx="1590675" cy="257175"/>
        </a:xfrm>
      </xdr:grpSpPr>
      <xdr:cxnSp macro="">
        <xdr:nvCxnSpPr>
          <xdr:cNvPr id="4" name="Shape 16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 rot="-5400000">
            <a:off x="4550663" y="3651413"/>
            <a:ext cx="1590675" cy="257175"/>
          </a:xfrm>
          <a:prstGeom prst="bentConnector3">
            <a:avLst>
              <a:gd name="adj1" fmla="val 847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1867</xdr:col>
      <xdr:colOff>47625</xdr:colOff>
      <xdr:row>58</xdr:row>
      <xdr:rowOff>114300</xdr:rowOff>
    </xdr:from>
    <xdr:ext cx="2066925" cy="12954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17300" y="3141825"/>
          <a:ext cx="2057400" cy="127635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D966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ARELLANO 9 -PRESTAMO.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3095+300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IZQUIERDO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2.60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4KM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1875</xdr:col>
      <xdr:colOff>190500</xdr:colOff>
      <xdr:row>56</xdr:row>
      <xdr:rowOff>0</xdr:rowOff>
    </xdr:from>
    <xdr:ext cx="276225" cy="160972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514429375" y="10937875"/>
          <a:ext cx="276225" cy="1609725"/>
          <a:chOff x="4550663" y="3651413"/>
          <a:chExt cx="1590675" cy="257175"/>
        </a:xfrm>
      </xdr:grpSpPr>
      <xdr:cxnSp macro="">
        <xdr:nvCxn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 rot="-5400000">
            <a:off x="4550663" y="3651413"/>
            <a:ext cx="1590675" cy="257175"/>
          </a:xfrm>
          <a:prstGeom prst="bentConnector3">
            <a:avLst>
              <a:gd name="adj1" fmla="val 847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1892</xdr:col>
      <xdr:colOff>104775</xdr:colOff>
      <xdr:row>58</xdr:row>
      <xdr:rowOff>114300</xdr:rowOff>
    </xdr:from>
    <xdr:ext cx="2076450" cy="12668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12538" y="3151350"/>
          <a:ext cx="2066925" cy="12573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D966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ARELLANO 8 -PRESTAMO.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3095+800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IZQUIERDO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0.50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- KM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1900</xdr:col>
      <xdr:colOff>190500</xdr:colOff>
      <xdr:row>56</xdr:row>
      <xdr:rowOff>0</xdr:rowOff>
    </xdr:from>
    <xdr:ext cx="276225" cy="160972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521462000" y="10937875"/>
          <a:ext cx="276225" cy="1609725"/>
          <a:chOff x="4550663" y="3651413"/>
          <a:chExt cx="1590675" cy="257175"/>
        </a:xfrm>
      </xdr:grpSpPr>
      <xdr:cxnSp macro="">
        <xdr:nvCxnSpPr>
          <xdr:cNvPr id="21" name="Shape 2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 rot="-5400000">
            <a:off x="4550663" y="3651413"/>
            <a:ext cx="1590675" cy="257175"/>
          </a:xfrm>
          <a:prstGeom prst="bentConnector3">
            <a:avLst>
              <a:gd name="adj1" fmla="val 847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1505</xdr:col>
      <xdr:colOff>76200</xdr:colOff>
      <xdr:row>55</xdr:row>
      <xdr:rowOff>19050</xdr:rowOff>
    </xdr:from>
    <xdr:ext cx="2552700" cy="154305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408968575" y="10766425"/>
          <a:ext cx="2552700" cy="1543050"/>
          <a:chOff x="4069647" y="3008475"/>
          <a:chExt cx="2552699" cy="1543050"/>
        </a:xfrm>
      </xdr:grpSpPr>
      <xdr:grpSp>
        <xdr:nvGrp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GrpSpPr/>
        </xdr:nvGrpSpPr>
        <xdr:grpSpPr>
          <a:xfrm>
            <a:off x="4069647" y="3008475"/>
            <a:ext cx="2552699" cy="1543050"/>
            <a:chOff x="328780150" y="9115213"/>
            <a:chExt cx="2371396" cy="1406527"/>
          </a:xfrm>
        </xdr:grpSpPr>
        <xdr:sp macro="" textlink="">
          <xdr:nvSpPr>
            <xdr:cNvPr id="23" name="Shape 23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/>
          </xdr:nvSpPr>
          <xdr:spPr>
            <a:xfrm>
              <a:off x="328780150" y="9115213"/>
              <a:ext cx="2371375" cy="1406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4" name="Shape 24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>
            <a:xfrm>
              <a:off x="328780150" y="10157882"/>
              <a:ext cx="2104753" cy="293034"/>
            </a:xfrm>
            <a:custGeom>
              <a:avLst/>
              <a:gdLst/>
              <a:ahLst/>
              <a:cxnLst/>
              <a:rect l="l" t="t" r="r" b="b"/>
              <a:pathLst>
                <a:path w="120000" h="120000" extrusionOk="0">
                  <a:moveTo>
                    <a:pt x="0" y="0"/>
                  </a:moveTo>
                  <a:lnTo>
                    <a:pt x="120000" y="0"/>
                  </a:lnTo>
                  <a:lnTo>
                    <a:pt x="120000" y="120000"/>
                  </a:lnTo>
                  <a:lnTo>
                    <a:pt x="0" y="120000"/>
                  </a:lnTo>
                  <a:close/>
                </a:path>
                <a:path w="120000" h="120000" fill="none" extrusionOk="0">
                  <a:moveTo>
                    <a:pt x="120161" y="1043"/>
                  </a:moveTo>
                  <a:lnTo>
                    <a:pt x="118994" y="-1349"/>
                  </a:lnTo>
                </a:path>
              </a:pathLst>
            </a:custGeom>
            <a:solidFill>
              <a:srgbClr val="FFD966"/>
            </a:solidFill>
            <a:ln w="12700" cap="flat" cmpd="sng">
              <a:solidFill>
                <a:srgbClr val="000000"/>
              </a:solidFill>
              <a:prstDash val="dash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b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TERMINA SUBTRAMO 5 2B1</a:t>
              </a:r>
              <a:endParaRPr sz="11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cxnSp macro="">
          <xdr:nvCxnSpPr>
            <xdr:cNvPr id="25" name="Shape 25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CxnSpPr/>
          </xdr:nvCxnSpPr>
          <xdr:spPr>
            <a:xfrm rot="-5400000">
              <a:off x="330314960" y="9685154"/>
              <a:ext cx="1406527" cy="266646"/>
            </a:xfrm>
            <a:prstGeom prst="bentConnector3">
              <a:avLst>
                <a:gd name="adj1" fmla="val 11701"/>
              </a:avLst>
            </a:prstGeom>
            <a:noFill/>
            <a:ln w="19050" cap="flat" cmpd="sng">
              <a:solidFill>
                <a:schemeClr val="accent2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oneCellAnchor>
    <xdr:from>
      <xdr:col>1877</xdr:col>
      <xdr:colOff>209550</xdr:colOff>
      <xdr:row>58</xdr:row>
      <xdr:rowOff>133350</xdr:rowOff>
    </xdr:from>
    <xdr:ext cx="2076450" cy="129540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4317300" y="3141825"/>
          <a:ext cx="2057400" cy="127635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D966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DAVID CABALLERO    - TIRO.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3095+30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IZQUIERDO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1876</xdr:col>
      <xdr:colOff>209550</xdr:colOff>
      <xdr:row>55</xdr:row>
      <xdr:rowOff>190500</xdr:rowOff>
    </xdr:from>
    <xdr:ext cx="238125" cy="16002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514718300" y="10937875"/>
          <a:ext cx="238125" cy="1600200"/>
          <a:chOff x="4555425" y="3665700"/>
          <a:chExt cx="1581150" cy="228600"/>
        </a:xfrm>
      </xdr:grpSpPr>
      <xdr:cxnSp macro="">
        <xdr:nvCxnSpPr>
          <xdr:cNvPr id="27" name="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CxnSpPr/>
        </xdr:nvCxnSpPr>
        <xdr:spPr>
          <a:xfrm rot="5400000" flipH="1">
            <a:off x="4555425" y="3665700"/>
            <a:ext cx="1581150" cy="228600"/>
          </a:xfrm>
          <a:prstGeom prst="bentConnector3">
            <a:avLst>
              <a:gd name="adj1" fmla="val -617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1773</xdr:col>
      <xdr:colOff>190500</xdr:colOff>
      <xdr:row>58</xdr:row>
      <xdr:rowOff>104775</xdr:rowOff>
    </xdr:from>
    <xdr:ext cx="2057400" cy="126682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317300" y="3151350"/>
          <a:ext cx="2057400" cy="125730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D966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FLORENCIA CARVALLO A - TIRO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3093+400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IZQUIERDO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1780</xdr:col>
      <xdr:colOff>180975</xdr:colOff>
      <xdr:row>56</xdr:row>
      <xdr:rowOff>-9525</xdr:rowOff>
    </xdr:from>
    <xdr:ext cx="276225" cy="16097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488781725" y="10928350"/>
          <a:ext cx="276225" cy="1609725"/>
          <a:chOff x="4550663" y="3651413"/>
          <a:chExt cx="1590675" cy="257175"/>
        </a:xfrm>
      </xdr:grpSpPr>
      <xdr:cxnSp macro="">
        <xdr:nvCxnSpPr>
          <xdr:cNvPr id="10" name="Shape 21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 rot="-5400000">
            <a:off x="4550663" y="3651413"/>
            <a:ext cx="1590675" cy="257175"/>
          </a:xfrm>
          <a:prstGeom prst="bentConnector3">
            <a:avLst>
              <a:gd name="adj1" fmla="val 847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1782</xdr:col>
      <xdr:colOff>123825</xdr:colOff>
      <xdr:row>58</xdr:row>
      <xdr:rowOff>123825</xdr:rowOff>
    </xdr:from>
    <xdr:ext cx="2066925" cy="129540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4317300" y="3141825"/>
          <a:ext cx="2057400" cy="127635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D966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DOROTEO JIMENEZ M.    - TIRO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3093+400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IZQUIERDO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300</xdr:col>
      <xdr:colOff>35786</xdr:colOff>
      <xdr:row>59</xdr:row>
      <xdr:rowOff>72073</xdr:rowOff>
    </xdr:from>
    <xdr:ext cx="2046812" cy="128682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3642869" y="10496656"/>
          <a:ext cx="2046812" cy="1286825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9933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FLORES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- TIRO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4004+560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DERECHO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0.20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3.8 KM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613076</xdr:colOff>
      <xdr:row>70</xdr:row>
      <xdr:rowOff>15121</xdr:rowOff>
    </xdr:from>
    <xdr:ext cx="223006" cy="566963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2062993" y="12651621"/>
          <a:ext cx="223006" cy="566963"/>
        </a:xfrm>
        <a:prstGeom prst="leftRightArrowCallout">
          <a:avLst>
            <a:gd name="adj1" fmla="val 25000"/>
            <a:gd name="adj2" fmla="val 25000"/>
            <a:gd name="adj3" fmla="val 25000"/>
            <a:gd name="adj4" fmla="val 48123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215</xdr:col>
      <xdr:colOff>0</xdr:colOff>
      <xdr:row>53</xdr:row>
      <xdr:rowOff>114300</xdr:rowOff>
    </xdr:from>
    <xdr:ext cx="266700" cy="65722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5222175" y="3456150"/>
          <a:ext cx="247650" cy="647700"/>
        </a:xfrm>
        <a:prstGeom prst="leftRightArrowCallout">
          <a:avLst>
            <a:gd name="adj1" fmla="val 35393"/>
            <a:gd name="adj2" fmla="val 129958"/>
            <a:gd name="adj3" fmla="val 25000"/>
            <a:gd name="adj4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1564</xdr:col>
      <xdr:colOff>114300</xdr:colOff>
      <xdr:row>56</xdr:row>
      <xdr:rowOff>0</xdr:rowOff>
    </xdr:from>
    <xdr:ext cx="495300" cy="219075"/>
    <xdr:pic>
      <xdr:nvPicPr>
        <xdr:cNvPr id="41" name="image1.pn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1597</xdr:col>
      <xdr:colOff>95250</xdr:colOff>
      <xdr:row>56</xdr:row>
      <xdr:rowOff>9525</xdr:rowOff>
    </xdr:from>
    <xdr:ext cx="495300" cy="219075"/>
    <xdr:pic>
      <xdr:nvPicPr>
        <xdr:cNvPr id="42" name="image1.pn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1618</xdr:col>
      <xdr:colOff>19050</xdr:colOff>
      <xdr:row>56</xdr:row>
      <xdr:rowOff>9525</xdr:rowOff>
    </xdr:from>
    <xdr:ext cx="485775" cy="219075"/>
    <xdr:pic>
      <xdr:nvPicPr>
        <xdr:cNvPr id="43" name="image1.pn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1643</xdr:col>
      <xdr:colOff>104775</xdr:colOff>
      <xdr:row>55</xdr:row>
      <xdr:rowOff>200025</xdr:rowOff>
    </xdr:from>
    <xdr:ext cx="485775" cy="200025"/>
    <xdr:pic>
      <xdr:nvPicPr>
        <xdr:cNvPr id="44" name="image1.pn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1657</xdr:col>
      <xdr:colOff>95250</xdr:colOff>
      <xdr:row>56</xdr:row>
      <xdr:rowOff>0</xdr:rowOff>
    </xdr:from>
    <xdr:ext cx="485775" cy="209550"/>
    <xdr:pic>
      <xdr:nvPicPr>
        <xdr:cNvPr id="45" name="image1.png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1689</xdr:col>
      <xdr:colOff>114300</xdr:colOff>
      <xdr:row>56</xdr:row>
      <xdr:rowOff>9525</xdr:rowOff>
    </xdr:from>
    <xdr:ext cx="495300" cy="219075"/>
    <xdr:pic>
      <xdr:nvPicPr>
        <xdr:cNvPr id="46" name="image1.png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1717</xdr:col>
      <xdr:colOff>95250</xdr:colOff>
      <xdr:row>56</xdr:row>
      <xdr:rowOff>0</xdr:rowOff>
    </xdr:from>
    <xdr:ext cx="504825" cy="209550"/>
    <xdr:pic>
      <xdr:nvPicPr>
        <xdr:cNvPr id="47" name="image1.png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1748</xdr:col>
      <xdr:colOff>104775</xdr:colOff>
      <xdr:row>56</xdr:row>
      <xdr:rowOff>9525</xdr:rowOff>
    </xdr:from>
    <xdr:ext cx="495300" cy="209550"/>
    <xdr:pic>
      <xdr:nvPicPr>
        <xdr:cNvPr id="48" name="image1.png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1604</xdr:col>
      <xdr:colOff>219075</xdr:colOff>
      <xdr:row>56</xdr:row>
      <xdr:rowOff>0</xdr:rowOff>
    </xdr:from>
    <xdr:ext cx="504825" cy="209550"/>
    <xdr:pic>
      <xdr:nvPicPr>
        <xdr:cNvPr id="49" name="image1.png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1783</xdr:col>
      <xdr:colOff>123825</xdr:colOff>
      <xdr:row>56</xdr:row>
      <xdr:rowOff>0</xdr:rowOff>
    </xdr:from>
    <xdr:ext cx="495300" cy="219075"/>
    <xdr:pic>
      <xdr:nvPicPr>
        <xdr:cNvPr id="50" name="image1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1805</xdr:col>
      <xdr:colOff>47625</xdr:colOff>
      <xdr:row>56</xdr:row>
      <xdr:rowOff>0</xdr:rowOff>
    </xdr:from>
    <xdr:ext cx="495300" cy="219075"/>
    <xdr:pic>
      <xdr:nvPicPr>
        <xdr:cNvPr id="51" name="image1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1830</xdr:col>
      <xdr:colOff>171450</xdr:colOff>
      <xdr:row>56</xdr:row>
      <xdr:rowOff>0</xdr:rowOff>
    </xdr:from>
    <xdr:ext cx="495300" cy="219075"/>
    <xdr:pic>
      <xdr:nvPicPr>
        <xdr:cNvPr id="52" name="image1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1850</xdr:col>
      <xdr:colOff>123825</xdr:colOff>
      <xdr:row>56</xdr:row>
      <xdr:rowOff>0</xdr:rowOff>
    </xdr:from>
    <xdr:ext cx="495300" cy="219075"/>
    <xdr:pic>
      <xdr:nvPicPr>
        <xdr:cNvPr id="53" name="image1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223156</xdr:colOff>
      <xdr:row>63</xdr:row>
      <xdr:rowOff>95854</xdr:rowOff>
    </xdr:from>
    <xdr:ext cx="923882" cy="430605"/>
    <xdr:pic>
      <xdr:nvPicPr>
        <xdr:cNvPr id="54" name="image2.jpg" descr="VIBROCOMPACTADOR.JP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24489" y="11324771"/>
          <a:ext cx="923882" cy="43060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34470</xdr:colOff>
      <xdr:row>67</xdr:row>
      <xdr:rowOff>22980</xdr:rowOff>
    </xdr:from>
    <xdr:ext cx="892024" cy="394721"/>
    <xdr:pic>
      <xdr:nvPicPr>
        <xdr:cNvPr id="55" name="image3.jpg" descr="TRACTOCOMPACTADOR.JP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84387" y="12056230"/>
          <a:ext cx="892024" cy="394721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102961</xdr:colOff>
      <xdr:row>66</xdr:row>
      <xdr:rowOff>182941</xdr:rowOff>
    </xdr:from>
    <xdr:ext cx="1242462" cy="430605"/>
    <xdr:pic>
      <xdr:nvPicPr>
        <xdr:cNvPr id="56" name="image5.jpg" descr="MOTOCONF.JP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2961" y="12015108"/>
          <a:ext cx="1242462" cy="430605"/>
        </a:xfrm>
        <a:prstGeom prst="rect">
          <a:avLst/>
        </a:prstGeom>
        <a:noFill/>
      </xdr:spPr>
    </xdr:pic>
    <xdr:clientData fLocksWithSheet="0"/>
  </xdr:oneCellAnchor>
  <xdr:oneCellAnchor>
    <xdr:from>
      <xdr:col>310</xdr:col>
      <xdr:colOff>97631</xdr:colOff>
      <xdr:row>62</xdr:row>
      <xdr:rowOff>64633</xdr:rowOff>
    </xdr:from>
    <xdr:ext cx="1133475" cy="742950"/>
    <xdr:pic>
      <xdr:nvPicPr>
        <xdr:cNvPr id="57" name="image7.jpg" descr="TRACTOR ORUGAS.JP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6297631" y="11292227"/>
          <a:ext cx="11334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219</xdr:col>
      <xdr:colOff>85725</xdr:colOff>
      <xdr:row>56</xdr:row>
      <xdr:rowOff>0</xdr:rowOff>
    </xdr:from>
    <xdr:ext cx="533400" cy="228600"/>
    <xdr:pic>
      <xdr:nvPicPr>
        <xdr:cNvPr id="61" name="image1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64950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772</xdr:col>
      <xdr:colOff>167120</xdr:colOff>
      <xdr:row>56</xdr:row>
      <xdr:rowOff>0</xdr:rowOff>
    </xdr:from>
    <xdr:ext cx="533400" cy="228600"/>
    <xdr:pic>
      <xdr:nvPicPr>
        <xdr:cNvPr id="64" name="image1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5121552" y="909204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162</xdr:col>
      <xdr:colOff>76200</xdr:colOff>
      <xdr:row>56</xdr:row>
      <xdr:rowOff>0</xdr:rowOff>
    </xdr:from>
    <xdr:ext cx="533400" cy="228600"/>
    <xdr:pic>
      <xdr:nvPicPr>
        <xdr:cNvPr id="76" name="image1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271</xdr:col>
      <xdr:colOff>209550</xdr:colOff>
      <xdr:row>56</xdr:row>
      <xdr:rowOff>9525</xdr:rowOff>
    </xdr:from>
    <xdr:ext cx="533400" cy="228600"/>
    <xdr:pic>
      <xdr:nvPicPr>
        <xdr:cNvPr id="78" name="image1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452</xdr:col>
      <xdr:colOff>209550</xdr:colOff>
      <xdr:row>55</xdr:row>
      <xdr:rowOff>190500</xdr:rowOff>
    </xdr:from>
    <xdr:ext cx="533400" cy="228600"/>
    <xdr:pic>
      <xdr:nvPicPr>
        <xdr:cNvPr id="79" name="image1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38100" y="90868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476</xdr:col>
      <xdr:colOff>190500</xdr:colOff>
      <xdr:row>56</xdr:row>
      <xdr:rowOff>9525</xdr:rowOff>
    </xdr:from>
    <xdr:ext cx="533400" cy="228600"/>
    <xdr:pic>
      <xdr:nvPicPr>
        <xdr:cNvPr id="80" name="image1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934050" y="910590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343959</xdr:colOff>
      <xdr:row>1</xdr:row>
      <xdr:rowOff>137584</xdr:rowOff>
    </xdr:from>
    <xdr:ext cx="3476625" cy="1143000"/>
    <xdr:pic>
      <xdr:nvPicPr>
        <xdr:cNvPr id="85" name="image4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26181" y="335140"/>
          <a:ext cx="3476625" cy="11430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540657</xdr:colOff>
      <xdr:row>70</xdr:row>
      <xdr:rowOff>138796</xdr:rowOff>
    </xdr:from>
    <xdr:ext cx="342473" cy="150712"/>
    <xdr:pic>
      <xdr:nvPicPr>
        <xdr:cNvPr id="94" name="image1.png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9157" y="12775296"/>
          <a:ext cx="342473" cy="150712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264889</xdr:colOff>
      <xdr:row>66</xdr:row>
      <xdr:rowOff>159961</xdr:rowOff>
    </xdr:from>
    <xdr:to>
      <xdr:col>5</xdr:col>
      <xdr:colOff>1448342</xdr:colOff>
      <xdr:row>69</xdr:row>
      <xdr:rowOff>105833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D115275D-E975-452F-9EC4-5BEAF1A2C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6222" y="11992128"/>
          <a:ext cx="1183453" cy="549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135618</xdr:colOff>
      <xdr:row>63</xdr:row>
      <xdr:rowOff>5141</xdr:rowOff>
    </xdr:from>
    <xdr:ext cx="955739" cy="552610"/>
    <xdr:pic>
      <xdr:nvPicPr>
        <xdr:cNvPr id="91" name="image7.jpg" descr="TRACTOR ORUGAS.JPG">
          <a:extLst>
            <a:ext uri="{FF2B5EF4-FFF2-40B4-BE49-F238E27FC236}">
              <a16:creationId xmlns:a16="http://schemas.microsoft.com/office/drawing/2014/main" id="{37BFC400-4843-4537-BD89-F747B676FB1D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5618" y="11234058"/>
          <a:ext cx="955739" cy="55261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524934</xdr:colOff>
      <xdr:row>63</xdr:row>
      <xdr:rowOff>67582</xdr:rowOff>
    </xdr:from>
    <xdr:ext cx="1059278" cy="452135"/>
    <xdr:pic>
      <xdr:nvPicPr>
        <xdr:cNvPr id="92" name="image6.jpg" descr="EXCAVADORA.JPG">
          <a:extLst>
            <a:ext uri="{FF2B5EF4-FFF2-40B4-BE49-F238E27FC236}">
              <a16:creationId xmlns:a16="http://schemas.microsoft.com/office/drawing/2014/main" id="{183E07F7-2288-4ACA-B5CF-B2130C5CFD8E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223434" y="11296499"/>
          <a:ext cx="1059278" cy="452135"/>
        </a:xfrm>
        <a:prstGeom prst="rect">
          <a:avLst/>
        </a:prstGeom>
        <a:noFill/>
      </xdr:spPr>
    </xdr:pic>
    <xdr:clientData fLocksWithSheet="0"/>
  </xdr:oneCellAnchor>
  <xdr:oneCellAnchor>
    <xdr:from>
      <xdr:col>308</xdr:col>
      <xdr:colOff>195943</xdr:colOff>
      <xdr:row>56</xdr:row>
      <xdr:rowOff>0</xdr:rowOff>
    </xdr:from>
    <xdr:ext cx="43539" cy="6019799"/>
    <xdr:grpSp>
      <xdr:nvGrpSpPr>
        <xdr:cNvPr id="107" name="Shape 2">
          <a:extLst>
            <a:ext uri="{FF2B5EF4-FFF2-40B4-BE49-F238E27FC236}">
              <a16:creationId xmlns:a16="http://schemas.microsoft.com/office/drawing/2014/main" id="{5961886C-C52E-48A0-B00B-0A9327B8ECBC}"/>
            </a:ext>
          </a:extLst>
        </xdr:cNvPr>
        <xdr:cNvGrpSpPr/>
      </xdr:nvGrpSpPr>
      <xdr:grpSpPr>
        <a:xfrm>
          <a:off x="86047943" y="10937875"/>
          <a:ext cx="43539" cy="6019799"/>
          <a:chOff x="8437249" y="3413151"/>
          <a:chExt cx="250724" cy="961743"/>
        </a:xfrm>
      </xdr:grpSpPr>
      <xdr:cxnSp macro="">
        <xdr:nvCxnSpPr>
          <xdr:cNvPr id="108" name="Shape 21">
            <a:extLst>
              <a:ext uri="{FF2B5EF4-FFF2-40B4-BE49-F238E27FC236}">
                <a16:creationId xmlns:a16="http://schemas.microsoft.com/office/drawing/2014/main" id="{80501017-EC04-4D3C-8FA4-D27112EDD235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335</xdr:col>
      <xdr:colOff>206829</xdr:colOff>
      <xdr:row>56</xdr:row>
      <xdr:rowOff>0</xdr:rowOff>
    </xdr:from>
    <xdr:ext cx="43539" cy="6019799"/>
    <xdr:grpSp>
      <xdr:nvGrpSpPr>
        <xdr:cNvPr id="109" name="Shape 2">
          <a:extLst>
            <a:ext uri="{FF2B5EF4-FFF2-40B4-BE49-F238E27FC236}">
              <a16:creationId xmlns:a16="http://schemas.microsoft.com/office/drawing/2014/main" id="{98B6573F-FA2E-4037-A5A4-D9174A5DEB6B}"/>
            </a:ext>
          </a:extLst>
        </xdr:cNvPr>
        <xdr:cNvGrpSpPr/>
      </xdr:nvGrpSpPr>
      <xdr:grpSpPr>
        <a:xfrm>
          <a:off x="93345454" y="10937875"/>
          <a:ext cx="43539" cy="6019799"/>
          <a:chOff x="8437249" y="3413151"/>
          <a:chExt cx="250724" cy="961743"/>
        </a:xfrm>
      </xdr:grpSpPr>
      <xdr:cxnSp macro="">
        <xdr:nvCxnSpPr>
          <xdr:cNvPr id="110" name="Shape 21">
            <a:extLst>
              <a:ext uri="{FF2B5EF4-FFF2-40B4-BE49-F238E27FC236}">
                <a16:creationId xmlns:a16="http://schemas.microsoft.com/office/drawing/2014/main" id="{E6A8956A-A6BE-4E88-A9B6-4B08AF5B7AA3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339</xdr:col>
      <xdr:colOff>194582</xdr:colOff>
      <xdr:row>62</xdr:row>
      <xdr:rowOff>71437</xdr:rowOff>
    </xdr:from>
    <xdr:ext cx="1133475" cy="742950"/>
    <xdr:pic>
      <xdr:nvPicPr>
        <xdr:cNvPr id="120" name="image7.jpg" descr="TRACTOR ORUGAS.JPG">
          <a:extLst>
            <a:ext uri="{FF2B5EF4-FFF2-40B4-BE49-F238E27FC236}">
              <a16:creationId xmlns:a16="http://schemas.microsoft.com/office/drawing/2014/main" id="{934D6E39-6ABC-4B40-B191-E8E72792603A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3300207" y="11299031"/>
          <a:ext cx="11334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605</xdr:col>
      <xdr:colOff>206829</xdr:colOff>
      <xdr:row>54</xdr:row>
      <xdr:rowOff>990</xdr:rowOff>
    </xdr:from>
    <xdr:ext cx="43539" cy="6019799"/>
    <xdr:grpSp>
      <xdr:nvGrpSpPr>
        <xdr:cNvPr id="132" name="Shape 2">
          <a:extLst>
            <a:ext uri="{FF2B5EF4-FFF2-40B4-BE49-F238E27FC236}">
              <a16:creationId xmlns:a16="http://schemas.microsoft.com/office/drawing/2014/main" id="{C1FD462E-1ED8-4D84-9C37-F6CB6E583CA2}"/>
            </a:ext>
          </a:extLst>
        </xdr:cNvPr>
        <xdr:cNvGrpSpPr/>
      </xdr:nvGrpSpPr>
      <xdr:grpSpPr>
        <a:xfrm>
          <a:off x="166211704" y="10557865"/>
          <a:ext cx="43539" cy="6019799"/>
          <a:chOff x="8437249" y="3413151"/>
          <a:chExt cx="250724" cy="961743"/>
        </a:xfrm>
      </xdr:grpSpPr>
      <xdr:cxnSp macro="">
        <xdr:nvCxnSpPr>
          <xdr:cNvPr id="133" name="Shape 21">
            <a:extLst>
              <a:ext uri="{FF2B5EF4-FFF2-40B4-BE49-F238E27FC236}">
                <a16:creationId xmlns:a16="http://schemas.microsoft.com/office/drawing/2014/main" id="{E0904C1A-1884-4C72-AB19-3B17C1A76EAD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276</xdr:col>
      <xdr:colOff>217714</xdr:colOff>
      <xdr:row>54</xdr:row>
      <xdr:rowOff>0</xdr:rowOff>
    </xdr:from>
    <xdr:ext cx="43539" cy="6019799"/>
    <xdr:grpSp>
      <xdr:nvGrpSpPr>
        <xdr:cNvPr id="134" name="Shape 2">
          <a:extLst>
            <a:ext uri="{FF2B5EF4-FFF2-40B4-BE49-F238E27FC236}">
              <a16:creationId xmlns:a16="http://schemas.microsoft.com/office/drawing/2014/main" id="{5914CF32-EF50-499A-8BC0-FD8E80A47BD1}"/>
            </a:ext>
          </a:extLst>
        </xdr:cNvPr>
        <xdr:cNvGrpSpPr/>
      </xdr:nvGrpSpPr>
      <xdr:grpSpPr>
        <a:xfrm>
          <a:off x="77433714" y="10556875"/>
          <a:ext cx="43539" cy="6019799"/>
          <a:chOff x="8437249" y="3413151"/>
          <a:chExt cx="250724" cy="961743"/>
        </a:xfrm>
      </xdr:grpSpPr>
      <xdr:cxnSp macro="">
        <xdr:nvCxnSpPr>
          <xdr:cNvPr id="135" name="Shape 21">
            <a:extLst>
              <a:ext uri="{FF2B5EF4-FFF2-40B4-BE49-F238E27FC236}">
                <a16:creationId xmlns:a16="http://schemas.microsoft.com/office/drawing/2014/main" id="{6A6DB0C9-25A6-4968-B014-EBC88B3536CA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194</xdr:col>
      <xdr:colOff>44450</xdr:colOff>
      <xdr:row>100</xdr:row>
      <xdr:rowOff>194922</xdr:rowOff>
    </xdr:from>
    <xdr:ext cx="1266825" cy="600075"/>
    <xdr:pic>
      <xdr:nvPicPr>
        <xdr:cNvPr id="117" name="image6.jpg" descr="EXCAVADORA.JPG">
          <a:extLst>
            <a:ext uri="{FF2B5EF4-FFF2-40B4-BE49-F238E27FC236}">
              <a16:creationId xmlns:a16="http://schemas.microsoft.com/office/drawing/2014/main" id="{CADCF866-917B-4C2E-8CC3-C51A363E0188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8620700" y="12029735"/>
          <a:ext cx="1266825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200</xdr:col>
      <xdr:colOff>82549</xdr:colOff>
      <xdr:row>100</xdr:row>
      <xdr:rowOff>130967</xdr:rowOff>
    </xdr:from>
    <xdr:ext cx="955951" cy="702126"/>
    <xdr:pic>
      <xdr:nvPicPr>
        <xdr:cNvPr id="121" name="Imagen 120">
          <a:extLst>
            <a:ext uri="{FF2B5EF4-FFF2-40B4-BE49-F238E27FC236}">
              <a16:creationId xmlns:a16="http://schemas.microsoft.com/office/drawing/2014/main" id="{E976128E-3007-4C96-A3F3-826E7DF23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87549" y="11965780"/>
          <a:ext cx="955951" cy="702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151</xdr:col>
      <xdr:colOff>178593</xdr:colOff>
      <xdr:row>55</xdr:row>
      <xdr:rowOff>186078</xdr:rowOff>
    </xdr:from>
    <xdr:ext cx="43539" cy="6019799"/>
    <xdr:grpSp>
      <xdr:nvGrpSpPr>
        <xdr:cNvPr id="122" name="Shape 2">
          <a:extLst>
            <a:ext uri="{FF2B5EF4-FFF2-40B4-BE49-F238E27FC236}">
              <a16:creationId xmlns:a16="http://schemas.microsoft.com/office/drawing/2014/main" id="{F4DDB459-19E9-41C6-8F16-99FBA44C731E}"/>
            </a:ext>
          </a:extLst>
        </xdr:cNvPr>
        <xdr:cNvGrpSpPr/>
      </xdr:nvGrpSpPr>
      <xdr:grpSpPr>
        <a:xfrm>
          <a:off x="43660218" y="10933453"/>
          <a:ext cx="43539" cy="6019799"/>
          <a:chOff x="8437249" y="3413151"/>
          <a:chExt cx="250724" cy="961743"/>
        </a:xfrm>
      </xdr:grpSpPr>
      <xdr:cxnSp macro="">
        <xdr:nvCxnSpPr>
          <xdr:cNvPr id="125" name="Shape 21">
            <a:extLst>
              <a:ext uri="{FF2B5EF4-FFF2-40B4-BE49-F238E27FC236}">
                <a16:creationId xmlns:a16="http://schemas.microsoft.com/office/drawing/2014/main" id="{BA3E10B1-87A3-44E5-8B26-285E449583B6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216</xdr:col>
      <xdr:colOff>201386</xdr:colOff>
      <xdr:row>54</xdr:row>
      <xdr:rowOff>23586</xdr:rowOff>
    </xdr:from>
    <xdr:ext cx="168728" cy="12353471"/>
    <xdr:grpSp>
      <xdr:nvGrpSpPr>
        <xdr:cNvPr id="112" name="Shape 2">
          <a:extLst>
            <a:ext uri="{FF2B5EF4-FFF2-40B4-BE49-F238E27FC236}">
              <a16:creationId xmlns:a16="http://schemas.microsoft.com/office/drawing/2014/main" id="{CD63DBB7-D7BE-4BFD-937A-93EAE24488D1}"/>
            </a:ext>
          </a:extLst>
        </xdr:cNvPr>
        <xdr:cNvGrpSpPr/>
      </xdr:nvGrpSpPr>
      <xdr:grpSpPr>
        <a:xfrm>
          <a:off x="61224886" y="10580461"/>
          <a:ext cx="168728" cy="12353471"/>
          <a:chOff x="8437249" y="3413151"/>
          <a:chExt cx="250724" cy="961743"/>
        </a:xfrm>
      </xdr:grpSpPr>
      <xdr:cxnSp macro="">
        <xdr:nvCxnSpPr>
          <xdr:cNvPr id="114" name="Shape 21">
            <a:extLst>
              <a:ext uri="{FF2B5EF4-FFF2-40B4-BE49-F238E27FC236}">
                <a16:creationId xmlns:a16="http://schemas.microsoft.com/office/drawing/2014/main" id="{839834F1-25F7-4A34-BF68-AD8B4BACA2FE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217</xdr:col>
      <xdr:colOff>127002</xdr:colOff>
      <xdr:row>63</xdr:row>
      <xdr:rowOff>28122</xdr:rowOff>
    </xdr:from>
    <xdr:ext cx="7598284" cy="4919022"/>
    <xdr:grpSp>
      <xdr:nvGrpSpPr>
        <xdr:cNvPr id="137" name="Shape 2">
          <a:extLst>
            <a:ext uri="{FF2B5EF4-FFF2-40B4-BE49-F238E27FC236}">
              <a16:creationId xmlns:a16="http://schemas.microsoft.com/office/drawing/2014/main" id="{3E55FD55-B3C2-4B0E-833B-6BA7487F82AD}"/>
            </a:ext>
          </a:extLst>
        </xdr:cNvPr>
        <xdr:cNvGrpSpPr/>
      </xdr:nvGrpSpPr>
      <xdr:grpSpPr>
        <a:xfrm>
          <a:off x="61420377" y="13029747"/>
          <a:ext cx="7598284" cy="4919022"/>
          <a:chOff x="-1122914" y="42075"/>
          <a:chExt cx="7626158" cy="4919022"/>
        </a:xfrm>
      </xdr:grpSpPr>
      <xdr:grpSp>
        <xdr:nvGrpSpPr>
          <xdr:cNvPr id="138" name="Shape 30">
            <a:extLst>
              <a:ext uri="{FF2B5EF4-FFF2-40B4-BE49-F238E27FC236}">
                <a16:creationId xmlns:a16="http://schemas.microsoft.com/office/drawing/2014/main" id="{28CC4AB7-C0BB-4DBB-BD24-1D25AD03F1D6}"/>
              </a:ext>
            </a:extLst>
          </xdr:cNvPr>
          <xdr:cNvGrpSpPr/>
        </xdr:nvGrpSpPr>
        <xdr:grpSpPr>
          <a:xfrm>
            <a:off x="-1122914" y="42075"/>
            <a:ext cx="7626158" cy="4919022"/>
            <a:chOff x="323338147" y="6636151"/>
            <a:chExt cx="7813378" cy="4769412"/>
          </a:xfrm>
        </xdr:grpSpPr>
        <xdr:sp macro="" textlink="">
          <xdr:nvSpPr>
            <xdr:cNvPr id="139" name="Shape 23">
              <a:extLst>
                <a:ext uri="{FF2B5EF4-FFF2-40B4-BE49-F238E27FC236}">
                  <a16:creationId xmlns:a16="http://schemas.microsoft.com/office/drawing/2014/main" id="{AD5E68BC-0F33-4C0D-BC5D-9A499A63B94E}"/>
                </a:ext>
              </a:extLst>
            </xdr:cNvPr>
            <xdr:cNvSpPr/>
          </xdr:nvSpPr>
          <xdr:spPr>
            <a:xfrm>
              <a:off x="328780150" y="9115213"/>
              <a:ext cx="2371375" cy="2290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0" name="Shape 31">
              <a:extLst>
                <a:ext uri="{FF2B5EF4-FFF2-40B4-BE49-F238E27FC236}">
                  <a16:creationId xmlns:a16="http://schemas.microsoft.com/office/drawing/2014/main" id="{9D223495-13EB-4A1B-865E-3FA9D02D00FD}"/>
                </a:ext>
              </a:extLst>
            </xdr:cNvPr>
            <xdr:cNvSpPr/>
          </xdr:nvSpPr>
          <xdr:spPr>
            <a:xfrm>
              <a:off x="323338147" y="6636151"/>
              <a:ext cx="2104753" cy="1247687"/>
            </a:xfrm>
            <a:custGeom>
              <a:avLst/>
              <a:gdLst/>
              <a:ahLst/>
              <a:cxnLst/>
              <a:rect l="l" t="t" r="r" b="b"/>
              <a:pathLst>
                <a:path w="120000" h="120000" extrusionOk="0">
                  <a:moveTo>
                    <a:pt x="0" y="0"/>
                  </a:moveTo>
                  <a:lnTo>
                    <a:pt x="120000" y="0"/>
                  </a:lnTo>
                  <a:lnTo>
                    <a:pt x="120000" y="120000"/>
                  </a:lnTo>
                  <a:lnTo>
                    <a:pt x="0" y="120000"/>
                  </a:lnTo>
                  <a:close/>
                </a:path>
                <a:path w="120000" h="120000" fill="none" extrusionOk="0">
                  <a:moveTo>
                    <a:pt x="120161" y="1043"/>
                  </a:moveTo>
                  <a:lnTo>
                    <a:pt x="118994" y="-1349"/>
                  </a:lnTo>
                </a:path>
              </a:pathLst>
            </a:custGeom>
            <a:solidFill>
              <a:srgbClr val="FFD966"/>
            </a:solidFill>
            <a:ln w="12700" cap="flat" cmpd="sng">
              <a:solidFill>
                <a:srgbClr val="000000"/>
              </a:solidFill>
              <a:prstDash val="dash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b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BANCO: LIMON 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 - PRESTAMO</a:t>
              </a:r>
              <a:endParaRPr sz="11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ctr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PK: 4002+720</a:t>
              </a:r>
              <a:endParaRPr sz="1100">
                <a:solidFill>
                  <a:schemeClr val="dk1"/>
                </a:solidFill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MARGEN: DERECHO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DIST. TRONCAL: 0.9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AREA DE INFLUENCIA: 3.1</a:t>
              </a:r>
              <a:r>
                <a:rPr lang="en-US" sz="1100" b="1" baseline="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KM </a:t>
              </a:r>
              <a:endParaRPr sz="11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933</xdr:col>
      <xdr:colOff>186459</xdr:colOff>
      <xdr:row>56</xdr:row>
      <xdr:rowOff>12699</xdr:rowOff>
    </xdr:from>
    <xdr:ext cx="43539" cy="6019799"/>
    <xdr:grpSp>
      <xdr:nvGrpSpPr>
        <xdr:cNvPr id="144" name="Shape 2">
          <a:extLst>
            <a:ext uri="{FF2B5EF4-FFF2-40B4-BE49-F238E27FC236}">
              <a16:creationId xmlns:a16="http://schemas.microsoft.com/office/drawing/2014/main" id="{6E3B6540-29EE-46EF-A50A-0AEDC77F371C}"/>
            </a:ext>
          </a:extLst>
        </xdr:cNvPr>
        <xdr:cNvGrpSpPr/>
      </xdr:nvGrpSpPr>
      <xdr:grpSpPr>
        <a:xfrm>
          <a:off x="254710334" y="10950574"/>
          <a:ext cx="43539" cy="6019799"/>
          <a:chOff x="8437249" y="3413151"/>
          <a:chExt cx="250724" cy="961743"/>
        </a:xfrm>
      </xdr:grpSpPr>
      <xdr:cxnSp macro="">
        <xdr:nvCxnSpPr>
          <xdr:cNvPr id="145" name="Shape 21">
            <a:extLst>
              <a:ext uri="{FF2B5EF4-FFF2-40B4-BE49-F238E27FC236}">
                <a16:creationId xmlns:a16="http://schemas.microsoft.com/office/drawing/2014/main" id="{43050E02-7CAD-48A4-B1A6-F3FC781DF231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twoCellAnchor>
    <xdr:from>
      <xdr:col>1016</xdr:col>
      <xdr:colOff>172315</xdr:colOff>
      <xdr:row>60</xdr:row>
      <xdr:rowOff>121517</xdr:rowOff>
    </xdr:from>
    <xdr:to>
      <xdr:col>1025</xdr:col>
      <xdr:colOff>54931</xdr:colOff>
      <xdr:row>66</xdr:row>
      <xdr:rowOff>189142</xdr:rowOff>
    </xdr:to>
    <xdr:sp macro="" textlink="">
      <xdr:nvSpPr>
        <xdr:cNvPr id="149" name="Shape 31">
          <a:extLst>
            <a:ext uri="{FF2B5EF4-FFF2-40B4-BE49-F238E27FC236}">
              <a16:creationId xmlns:a16="http://schemas.microsoft.com/office/drawing/2014/main" id="{EE181127-DDA6-4C89-9EE9-1A6090C86477}"/>
            </a:ext>
          </a:extLst>
        </xdr:cNvPr>
        <xdr:cNvSpPr/>
      </xdr:nvSpPr>
      <xdr:spPr>
        <a:xfrm>
          <a:off x="242726440" y="10741892"/>
          <a:ext cx="2025741" cy="1267775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D966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GRACIA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- PRESTAMO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4017+600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IZQUIERDO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0.43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3.57</a:t>
          </a:r>
          <a:r>
            <a:rPr lang="en-US" sz="11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KM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380</xdr:col>
      <xdr:colOff>76200</xdr:colOff>
      <xdr:row>56</xdr:row>
      <xdr:rowOff>9525</xdr:rowOff>
    </xdr:from>
    <xdr:ext cx="533400" cy="228600"/>
    <xdr:pic>
      <xdr:nvPicPr>
        <xdr:cNvPr id="155" name="image1.png">
          <a:extLst>
            <a:ext uri="{FF2B5EF4-FFF2-40B4-BE49-F238E27FC236}">
              <a16:creationId xmlns:a16="http://schemas.microsoft.com/office/drawing/2014/main" id="{E29E296F-2C37-4070-8F79-871AC65CA6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693550" y="910590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413</xdr:col>
      <xdr:colOff>180975</xdr:colOff>
      <xdr:row>55</xdr:row>
      <xdr:rowOff>190500</xdr:rowOff>
    </xdr:from>
    <xdr:ext cx="533400" cy="228600"/>
    <xdr:pic>
      <xdr:nvPicPr>
        <xdr:cNvPr id="156" name="image1.png">
          <a:extLst>
            <a:ext uri="{FF2B5EF4-FFF2-40B4-BE49-F238E27FC236}">
              <a16:creationId xmlns:a16="http://schemas.microsoft.com/office/drawing/2014/main" id="{D002C4DF-1332-44E4-AF8C-CB0E5F6953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922650" y="90868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423</xdr:col>
      <xdr:colOff>209550</xdr:colOff>
      <xdr:row>56</xdr:row>
      <xdr:rowOff>9525</xdr:rowOff>
    </xdr:from>
    <xdr:ext cx="533400" cy="228600"/>
    <xdr:pic>
      <xdr:nvPicPr>
        <xdr:cNvPr id="157" name="image1.png">
          <a:extLst>
            <a:ext uri="{FF2B5EF4-FFF2-40B4-BE49-F238E27FC236}">
              <a16:creationId xmlns:a16="http://schemas.microsoft.com/office/drawing/2014/main" id="{9FDDDB29-9F17-4D8D-9AEA-E9DCB211A31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066275" y="910590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428</xdr:col>
      <xdr:colOff>200025</xdr:colOff>
      <xdr:row>56</xdr:row>
      <xdr:rowOff>9525</xdr:rowOff>
    </xdr:from>
    <xdr:ext cx="533400" cy="228600"/>
    <xdr:pic>
      <xdr:nvPicPr>
        <xdr:cNvPr id="158" name="image1.png">
          <a:extLst>
            <a:ext uri="{FF2B5EF4-FFF2-40B4-BE49-F238E27FC236}">
              <a16:creationId xmlns:a16="http://schemas.microsoft.com/office/drawing/2014/main" id="{959FC7D9-63F9-49B7-B937-9E89FCEBCA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247375" y="910590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441</xdr:col>
      <xdr:colOff>95250</xdr:colOff>
      <xdr:row>56</xdr:row>
      <xdr:rowOff>0</xdr:rowOff>
    </xdr:from>
    <xdr:ext cx="533400" cy="228600"/>
    <xdr:pic>
      <xdr:nvPicPr>
        <xdr:cNvPr id="159" name="image1.png">
          <a:extLst>
            <a:ext uri="{FF2B5EF4-FFF2-40B4-BE49-F238E27FC236}">
              <a16:creationId xmlns:a16="http://schemas.microsoft.com/office/drawing/2014/main" id="{FEF4B567-D6DA-4065-B113-21B31EE14D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238225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466</xdr:col>
      <xdr:colOff>228600</xdr:colOff>
      <xdr:row>56</xdr:row>
      <xdr:rowOff>0</xdr:rowOff>
    </xdr:from>
    <xdr:ext cx="533400" cy="228600"/>
    <xdr:pic>
      <xdr:nvPicPr>
        <xdr:cNvPr id="160" name="image1.png">
          <a:extLst>
            <a:ext uri="{FF2B5EF4-FFF2-40B4-BE49-F238E27FC236}">
              <a16:creationId xmlns:a16="http://schemas.microsoft.com/office/drawing/2014/main" id="{BBEB7752-51E2-4177-B70F-5C3E5B89053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324700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472</xdr:col>
      <xdr:colOff>85725</xdr:colOff>
      <xdr:row>56</xdr:row>
      <xdr:rowOff>9525</xdr:rowOff>
    </xdr:from>
    <xdr:ext cx="533400" cy="228600"/>
    <xdr:pic>
      <xdr:nvPicPr>
        <xdr:cNvPr id="161" name="image1.png">
          <a:extLst>
            <a:ext uri="{FF2B5EF4-FFF2-40B4-BE49-F238E27FC236}">
              <a16:creationId xmlns:a16="http://schemas.microsoft.com/office/drawing/2014/main" id="{A60127FC-6A76-4942-9548-B9138D8B79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610575" y="910590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647</xdr:col>
      <xdr:colOff>152400</xdr:colOff>
      <xdr:row>56</xdr:row>
      <xdr:rowOff>9525</xdr:rowOff>
    </xdr:from>
    <xdr:ext cx="533400" cy="228600"/>
    <xdr:pic>
      <xdr:nvPicPr>
        <xdr:cNvPr id="162" name="image1.png">
          <a:extLst>
            <a:ext uri="{FF2B5EF4-FFF2-40B4-BE49-F238E27FC236}">
              <a16:creationId xmlns:a16="http://schemas.microsoft.com/office/drawing/2014/main" id="{A19DEF28-1D52-4497-8ABB-CDD50B7164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615325" y="910590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689</xdr:col>
      <xdr:colOff>219075</xdr:colOff>
      <xdr:row>56</xdr:row>
      <xdr:rowOff>9525</xdr:rowOff>
    </xdr:from>
    <xdr:ext cx="533400" cy="228600"/>
    <xdr:pic>
      <xdr:nvPicPr>
        <xdr:cNvPr id="163" name="image1.png">
          <a:extLst>
            <a:ext uri="{FF2B5EF4-FFF2-40B4-BE49-F238E27FC236}">
              <a16:creationId xmlns:a16="http://schemas.microsoft.com/office/drawing/2014/main" id="{B5E7117D-4863-41B9-84AC-E8CFAE0EBC9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683250" y="910590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729</xdr:col>
      <xdr:colOff>95250</xdr:colOff>
      <xdr:row>55</xdr:row>
      <xdr:rowOff>190500</xdr:rowOff>
    </xdr:from>
    <xdr:ext cx="533400" cy="228600"/>
    <xdr:pic>
      <xdr:nvPicPr>
        <xdr:cNvPr id="164" name="image1.png">
          <a:extLst>
            <a:ext uri="{FF2B5EF4-FFF2-40B4-BE49-F238E27FC236}">
              <a16:creationId xmlns:a16="http://schemas.microsoft.com/office/drawing/2014/main" id="{AB628183-58D8-4920-982E-4B78FD47FA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6056350" y="90868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750</xdr:col>
      <xdr:colOff>209550</xdr:colOff>
      <xdr:row>55</xdr:row>
      <xdr:rowOff>190500</xdr:rowOff>
    </xdr:from>
    <xdr:ext cx="533400" cy="228600"/>
    <xdr:pic>
      <xdr:nvPicPr>
        <xdr:cNvPr id="166" name="image1.png">
          <a:extLst>
            <a:ext uri="{FF2B5EF4-FFF2-40B4-BE49-F238E27FC236}">
              <a16:creationId xmlns:a16="http://schemas.microsoft.com/office/drawing/2014/main" id="{CECBFA6C-1D1A-4826-A104-54B9F16B063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1171275" y="90868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782</xdr:col>
      <xdr:colOff>95250</xdr:colOff>
      <xdr:row>55</xdr:row>
      <xdr:rowOff>190500</xdr:rowOff>
    </xdr:from>
    <xdr:ext cx="533400" cy="228600"/>
    <xdr:pic>
      <xdr:nvPicPr>
        <xdr:cNvPr id="167" name="image1.png">
          <a:extLst>
            <a:ext uri="{FF2B5EF4-FFF2-40B4-BE49-F238E27FC236}">
              <a16:creationId xmlns:a16="http://schemas.microsoft.com/office/drawing/2014/main" id="{E55F692D-1F75-4759-BA9C-93FC15B561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676975" y="90868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844</xdr:col>
      <xdr:colOff>219075</xdr:colOff>
      <xdr:row>55</xdr:row>
      <xdr:rowOff>190500</xdr:rowOff>
    </xdr:from>
    <xdr:ext cx="533400" cy="228600"/>
    <xdr:pic>
      <xdr:nvPicPr>
        <xdr:cNvPr id="168" name="image1.png">
          <a:extLst>
            <a:ext uri="{FF2B5EF4-FFF2-40B4-BE49-F238E27FC236}">
              <a16:creationId xmlns:a16="http://schemas.microsoft.com/office/drawing/2014/main" id="{C8F25B59-C6D3-4BFA-8FE2-18C6683323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3564550" y="90868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889</xdr:col>
      <xdr:colOff>114300</xdr:colOff>
      <xdr:row>55</xdr:row>
      <xdr:rowOff>190500</xdr:rowOff>
    </xdr:from>
    <xdr:ext cx="533400" cy="228600"/>
    <xdr:pic>
      <xdr:nvPicPr>
        <xdr:cNvPr id="169" name="image1.png">
          <a:extLst>
            <a:ext uri="{FF2B5EF4-FFF2-40B4-BE49-F238E27FC236}">
              <a16:creationId xmlns:a16="http://schemas.microsoft.com/office/drawing/2014/main" id="{F0C15716-3B29-43F7-964C-30B9203B30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175400" y="90868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1062</xdr:col>
      <xdr:colOff>123825</xdr:colOff>
      <xdr:row>56</xdr:row>
      <xdr:rowOff>9525</xdr:rowOff>
    </xdr:from>
    <xdr:ext cx="533400" cy="228600"/>
    <xdr:pic>
      <xdr:nvPicPr>
        <xdr:cNvPr id="170" name="image1.png">
          <a:extLst>
            <a:ext uri="{FF2B5EF4-FFF2-40B4-BE49-F238E27FC236}">
              <a16:creationId xmlns:a16="http://schemas.microsoft.com/office/drawing/2014/main" id="{04FA0537-6719-49B5-BD37-94E38FD6DF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5380550" y="910590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1073</xdr:col>
      <xdr:colOff>104775</xdr:colOff>
      <xdr:row>56</xdr:row>
      <xdr:rowOff>0</xdr:rowOff>
    </xdr:from>
    <xdr:ext cx="533400" cy="228600"/>
    <xdr:pic>
      <xdr:nvPicPr>
        <xdr:cNvPr id="171" name="image1.png">
          <a:extLst>
            <a:ext uri="{FF2B5EF4-FFF2-40B4-BE49-F238E27FC236}">
              <a16:creationId xmlns:a16="http://schemas.microsoft.com/office/drawing/2014/main" id="{96A43EA1-EDBA-45E2-BAE8-2C9948E502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7980875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1131</xdr:col>
      <xdr:colOff>76200</xdr:colOff>
      <xdr:row>56</xdr:row>
      <xdr:rowOff>0</xdr:rowOff>
    </xdr:from>
    <xdr:ext cx="533400" cy="228600"/>
    <xdr:pic>
      <xdr:nvPicPr>
        <xdr:cNvPr id="172" name="image1.png">
          <a:extLst>
            <a:ext uri="{FF2B5EF4-FFF2-40B4-BE49-F238E27FC236}">
              <a16:creationId xmlns:a16="http://schemas.microsoft.com/office/drawing/2014/main" id="{30460950-A442-4FF6-A869-18C97AF33B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763550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1174</xdr:col>
      <xdr:colOff>76200</xdr:colOff>
      <xdr:row>56</xdr:row>
      <xdr:rowOff>0</xdr:rowOff>
    </xdr:from>
    <xdr:ext cx="533400" cy="228600"/>
    <xdr:pic>
      <xdr:nvPicPr>
        <xdr:cNvPr id="173" name="image1.png">
          <a:extLst>
            <a:ext uri="{FF2B5EF4-FFF2-40B4-BE49-F238E27FC236}">
              <a16:creationId xmlns:a16="http://schemas.microsoft.com/office/drawing/2014/main" id="{468D8930-F58A-480A-9184-6A04B3AFD26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2002925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1198</xdr:col>
      <xdr:colOff>114300</xdr:colOff>
      <xdr:row>55</xdr:row>
      <xdr:rowOff>180975</xdr:rowOff>
    </xdr:from>
    <xdr:ext cx="533400" cy="228600"/>
    <xdr:pic>
      <xdr:nvPicPr>
        <xdr:cNvPr id="174" name="image1.png">
          <a:extLst>
            <a:ext uri="{FF2B5EF4-FFF2-40B4-BE49-F238E27FC236}">
              <a16:creationId xmlns:a16="http://schemas.microsoft.com/office/drawing/2014/main" id="{391120CE-D14E-42D2-8BB4-4D7A999BA14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7756025" y="907732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1211</xdr:col>
      <xdr:colOff>19050</xdr:colOff>
      <xdr:row>56</xdr:row>
      <xdr:rowOff>0</xdr:rowOff>
    </xdr:from>
    <xdr:ext cx="533400" cy="228600"/>
    <xdr:pic>
      <xdr:nvPicPr>
        <xdr:cNvPr id="175" name="image1.png">
          <a:extLst>
            <a:ext uri="{FF2B5EF4-FFF2-40B4-BE49-F238E27FC236}">
              <a16:creationId xmlns:a16="http://schemas.microsoft.com/office/drawing/2014/main" id="{F1D1065E-054C-43F9-A23C-65BD1A5B612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0756400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1240</xdr:col>
      <xdr:colOff>123825</xdr:colOff>
      <xdr:row>56</xdr:row>
      <xdr:rowOff>9525</xdr:rowOff>
    </xdr:from>
    <xdr:ext cx="533400" cy="228600"/>
    <xdr:pic>
      <xdr:nvPicPr>
        <xdr:cNvPr id="176" name="image1.png">
          <a:extLst>
            <a:ext uri="{FF2B5EF4-FFF2-40B4-BE49-F238E27FC236}">
              <a16:creationId xmlns:a16="http://schemas.microsoft.com/office/drawing/2014/main" id="{E1ED9626-E268-40F3-A6AA-4EC5E0FFD3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4033000" y="910590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1272</xdr:col>
      <xdr:colOff>114300</xdr:colOff>
      <xdr:row>56</xdr:row>
      <xdr:rowOff>0</xdr:rowOff>
    </xdr:from>
    <xdr:ext cx="533400" cy="228600"/>
    <xdr:pic>
      <xdr:nvPicPr>
        <xdr:cNvPr id="177" name="image1.png">
          <a:extLst>
            <a:ext uri="{FF2B5EF4-FFF2-40B4-BE49-F238E27FC236}">
              <a16:creationId xmlns:a16="http://schemas.microsoft.com/office/drawing/2014/main" id="{2A11959B-0DAB-43A0-B0AB-65AA22DCD49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377275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1327</xdr:col>
      <xdr:colOff>85725</xdr:colOff>
      <xdr:row>56</xdr:row>
      <xdr:rowOff>0</xdr:rowOff>
    </xdr:from>
    <xdr:ext cx="533400" cy="228600"/>
    <xdr:pic>
      <xdr:nvPicPr>
        <xdr:cNvPr id="178" name="image1.png">
          <a:extLst>
            <a:ext uri="{FF2B5EF4-FFF2-40B4-BE49-F238E27FC236}">
              <a16:creationId xmlns:a16="http://schemas.microsoft.com/office/drawing/2014/main" id="{5E947E3A-D540-4A88-B818-A77A7C249C3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4711775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1336</xdr:col>
      <xdr:colOff>219075</xdr:colOff>
      <xdr:row>56</xdr:row>
      <xdr:rowOff>9525</xdr:rowOff>
    </xdr:from>
    <xdr:ext cx="533400" cy="228600"/>
    <xdr:pic>
      <xdr:nvPicPr>
        <xdr:cNvPr id="179" name="image1.png">
          <a:extLst>
            <a:ext uri="{FF2B5EF4-FFF2-40B4-BE49-F238E27FC236}">
              <a16:creationId xmlns:a16="http://schemas.microsoft.com/office/drawing/2014/main" id="{2A0BD45D-DD47-4A2F-A274-908A1AC583B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0722050" y="910590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1352</xdr:col>
      <xdr:colOff>152400</xdr:colOff>
      <xdr:row>56</xdr:row>
      <xdr:rowOff>0</xdr:rowOff>
    </xdr:from>
    <xdr:ext cx="533400" cy="228600"/>
    <xdr:pic>
      <xdr:nvPicPr>
        <xdr:cNvPr id="180" name="image1.png">
          <a:extLst>
            <a:ext uri="{FF2B5EF4-FFF2-40B4-BE49-F238E27FC236}">
              <a16:creationId xmlns:a16="http://schemas.microsoft.com/office/drawing/2014/main" id="{064E505C-D752-4EB3-A845-F768A2BFF0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4465375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1386</xdr:col>
      <xdr:colOff>171450</xdr:colOff>
      <xdr:row>56</xdr:row>
      <xdr:rowOff>9525</xdr:rowOff>
    </xdr:from>
    <xdr:ext cx="533400" cy="228600"/>
    <xdr:pic>
      <xdr:nvPicPr>
        <xdr:cNvPr id="181" name="image1.png">
          <a:extLst>
            <a:ext uri="{FF2B5EF4-FFF2-40B4-BE49-F238E27FC236}">
              <a16:creationId xmlns:a16="http://schemas.microsoft.com/office/drawing/2014/main" id="{115B0928-25C9-493A-818A-D5E0932A1CB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2580675" y="910590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1420</xdr:col>
      <xdr:colOff>228600</xdr:colOff>
      <xdr:row>56</xdr:row>
      <xdr:rowOff>0</xdr:rowOff>
    </xdr:from>
    <xdr:ext cx="533400" cy="228600"/>
    <xdr:pic>
      <xdr:nvPicPr>
        <xdr:cNvPr id="182" name="image1.png">
          <a:extLst>
            <a:ext uri="{FF2B5EF4-FFF2-40B4-BE49-F238E27FC236}">
              <a16:creationId xmlns:a16="http://schemas.microsoft.com/office/drawing/2014/main" id="{7A32DBB4-873D-4D34-83E0-B22EE0A336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734075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819</xdr:col>
      <xdr:colOff>85725</xdr:colOff>
      <xdr:row>55</xdr:row>
      <xdr:rowOff>190500</xdr:rowOff>
    </xdr:from>
    <xdr:ext cx="533400" cy="228600"/>
    <xdr:pic>
      <xdr:nvPicPr>
        <xdr:cNvPr id="147" name="image1.png">
          <a:extLst>
            <a:ext uri="{FF2B5EF4-FFF2-40B4-BE49-F238E27FC236}">
              <a16:creationId xmlns:a16="http://schemas.microsoft.com/office/drawing/2014/main" id="{3F441417-BA45-4B1D-91BF-595799FCCCB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3744275" y="90868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956</xdr:col>
      <xdr:colOff>76200</xdr:colOff>
      <xdr:row>55</xdr:row>
      <xdr:rowOff>190500</xdr:rowOff>
    </xdr:from>
    <xdr:ext cx="533400" cy="228600"/>
    <xdr:pic>
      <xdr:nvPicPr>
        <xdr:cNvPr id="165" name="image1.png">
          <a:extLst>
            <a:ext uri="{FF2B5EF4-FFF2-40B4-BE49-F238E27FC236}">
              <a16:creationId xmlns:a16="http://schemas.microsoft.com/office/drawing/2014/main" id="{8A82DC30-E989-4702-9344-5FF0951CED9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6357875" y="90868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1096</xdr:col>
      <xdr:colOff>85725</xdr:colOff>
      <xdr:row>56</xdr:row>
      <xdr:rowOff>0</xdr:rowOff>
    </xdr:from>
    <xdr:ext cx="533400" cy="228600"/>
    <xdr:pic>
      <xdr:nvPicPr>
        <xdr:cNvPr id="183" name="image1.png">
          <a:extLst>
            <a:ext uri="{FF2B5EF4-FFF2-40B4-BE49-F238E27FC236}">
              <a16:creationId xmlns:a16="http://schemas.microsoft.com/office/drawing/2014/main" id="{0ACAD4E1-0A67-482E-B33E-555DC41922C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9704900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1149</xdr:col>
      <xdr:colOff>95250</xdr:colOff>
      <xdr:row>56</xdr:row>
      <xdr:rowOff>0</xdr:rowOff>
    </xdr:from>
    <xdr:ext cx="533400" cy="228600"/>
    <xdr:pic>
      <xdr:nvPicPr>
        <xdr:cNvPr id="184" name="image1.png">
          <a:extLst>
            <a:ext uri="{FF2B5EF4-FFF2-40B4-BE49-F238E27FC236}">
              <a16:creationId xmlns:a16="http://schemas.microsoft.com/office/drawing/2014/main" id="{67B82624-FCB7-4991-BD29-E48F123126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2335050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1186</xdr:col>
      <xdr:colOff>104775</xdr:colOff>
      <xdr:row>56</xdr:row>
      <xdr:rowOff>0</xdr:rowOff>
    </xdr:from>
    <xdr:ext cx="533400" cy="228600"/>
    <xdr:pic>
      <xdr:nvPicPr>
        <xdr:cNvPr id="185" name="image1.png">
          <a:extLst>
            <a:ext uri="{FF2B5EF4-FFF2-40B4-BE49-F238E27FC236}">
              <a16:creationId xmlns:a16="http://schemas.microsoft.com/office/drawing/2014/main" id="{7422FBC6-5E41-4469-A69C-42208EC8EC5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155200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1229</xdr:col>
      <xdr:colOff>85725</xdr:colOff>
      <xdr:row>55</xdr:row>
      <xdr:rowOff>190500</xdr:rowOff>
    </xdr:from>
    <xdr:ext cx="533400" cy="228600"/>
    <xdr:pic>
      <xdr:nvPicPr>
        <xdr:cNvPr id="186" name="image1.png">
          <a:extLst>
            <a:ext uri="{FF2B5EF4-FFF2-40B4-BE49-F238E27FC236}">
              <a16:creationId xmlns:a16="http://schemas.microsoft.com/office/drawing/2014/main" id="{360B0177-DF69-4467-88B7-E3AFE9A5E0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1375525" y="90868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1256</xdr:col>
      <xdr:colOff>114300</xdr:colOff>
      <xdr:row>56</xdr:row>
      <xdr:rowOff>0</xdr:rowOff>
    </xdr:from>
    <xdr:ext cx="533400" cy="228600"/>
    <xdr:pic>
      <xdr:nvPicPr>
        <xdr:cNvPr id="187" name="image1.png">
          <a:extLst>
            <a:ext uri="{FF2B5EF4-FFF2-40B4-BE49-F238E27FC236}">
              <a16:creationId xmlns:a16="http://schemas.microsoft.com/office/drawing/2014/main" id="{BE6B3419-1801-4508-9033-A21A79624B6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7833475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1298</xdr:col>
      <xdr:colOff>133350</xdr:colOff>
      <xdr:row>56</xdr:row>
      <xdr:rowOff>0</xdr:rowOff>
    </xdr:from>
    <xdr:ext cx="533400" cy="228600"/>
    <xdr:pic>
      <xdr:nvPicPr>
        <xdr:cNvPr id="188" name="image1.png">
          <a:extLst>
            <a:ext uri="{FF2B5EF4-FFF2-40B4-BE49-F238E27FC236}">
              <a16:creationId xmlns:a16="http://schemas.microsoft.com/office/drawing/2014/main" id="{2B36E497-1CF3-49EB-A32D-F2EC8E2599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7853775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1334</xdr:col>
      <xdr:colOff>85725</xdr:colOff>
      <xdr:row>56</xdr:row>
      <xdr:rowOff>0</xdr:rowOff>
    </xdr:from>
    <xdr:ext cx="533400" cy="228600"/>
    <xdr:pic>
      <xdr:nvPicPr>
        <xdr:cNvPr id="189" name="image1.png">
          <a:extLst>
            <a:ext uri="{FF2B5EF4-FFF2-40B4-BE49-F238E27FC236}">
              <a16:creationId xmlns:a16="http://schemas.microsoft.com/office/drawing/2014/main" id="{7B5F9407-A236-4286-93DD-818B9EE8F3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6378650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1409</xdr:col>
      <xdr:colOff>104775</xdr:colOff>
      <xdr:row>56</xdr:row>
      <xdr:rowOff>0</xdr:rowOff>
    </xdr:from>
    <xdr:ext cx="533400" cy="228600"/>
    <xdr:pic>
      <xdr:nvPicPr>
        <xdr:cNvPr id="190" name="image1.png">
          <a:extLst>
            <a:ext uri="{FF2B5EF4-FFF2-40B4-BE49-F238E27FC236}">
              <a16:creationId xmlns:a16="http://schemas.microsoft.com/office/drawing/2014/main" id="{BBC1D37B-6D14-4105-A6C9-7DD9314951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257075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402</xdr:col>
      <xdr:colOff>123825</xdr:colOff>
      <xdr:row>56</xdr:row>
      <xdr:rowOff>0</xdr:rowOff>
    </xdr:from>
    <xdr:ext cx="533400" cy="228600"/>
    <xdr:pic>
      <xdr:nvPicPr>
        <xdr:cNvPr id="191" name="image1.png">
          <a:extLst>
            <a:ext uri="{FF2B5EF4-FFF2-40B4-BE49-F238E27FC236}">
              <a16:creationId xmlns:a16="http://schemas.microsoft.com/office/drawing/2014/main" id="{272BD3EA-A8E9-4826-94B9-61F3D79764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246125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449</xdr:col>
      <xdr:colOff>123825</xdr:colOff>
      <xdr:row>56</xdr:row>
      <xdr:rowOff>0</xdr:rowOff>
    </xdr:from>
    <xdr:ext cx="533400" cy="228600"/>
    <xdr:pic>
      <xdr:nvPicPr>
        <xdr:cNvPr id="192" name="image1.png">
          <a:extLst>
            <a:ext uri="{FF2B5EF4-FFF2-40B4-BE49-F238E27FC236}">
              <a16:creationId xmlns:a16="http://schemas.microsoft.com/office/drawing/2014/main" id="{18EC72F7-27D9-4148-A318-4EDAC9B40A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438000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480</xdr:col>
      <xdr:colOff>85725</xdr:colOff>
      <xdr:row>55</xdr:row>
      <xdr:rowOff>190500</xdr:rowOff>
    </xdr:from>
    <xdr:ext cx="533400" cy="228600"/>
    <xdr:pic>
      <xdr:nvPicPr>
        <xdr:cNvPr id="193" name="image1.png">
          <a:extLst>
            <a:ext uri="{FF2B5EF4-FFF2-40B4-BE49-F238E27FC236}">
              <a16:creationId xmlns:a16="http://schemas.microsoft.com/office/drawing/2014/main" id="{EEB465BE-8E88-4936-BDB2-8DB15539B5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781775" y="90868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519</xdr:col>
      <xdr:colOff>95250</xdr:colOff>
      <xdr:row>56</xdr:row>
      <xdr:rowOff>0</xdr:rowOff>
    </xdr:from>
    <xdr:ext cx="533400" cy="228600"/>
    <xdr:pic>
      <xdr:nvPicPr>
        <xdr:cNvPr id="194" name="image1.png">
          <a:extLst>
            <a:ext uri="{FF2B5EF4-FFF2-40B4-BE49-F238E27FC236}">
              <a16:creationId xmlns:a16="http://schemas.microsoft.com/office/drawing/2014/main" id="{2BEC35C1-C3B2-4F8A-935C-AE1022ED79A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078175" y="909637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584</xdr:col>
      <xdr:colOff>95250</xdr:colOff>
      <xdr:row>55</xdr:row>
      <xdr:rowOff>180975</xdr:rowOff>
    </xdr:from>
    <xdr:ext cx="533400" cy="228600"/>
    <xdr:pic>
      <xdr:nvPicPr>
        <xdr:cNvPr id="195" name="image1.png">
          <a:extLst>
            <a:ext uri="{FF2B5EF4-FFF2-40B4-BE49-F238E27FC236}">
              <a16:creationId xmlns:a16="http://schemas.microsoft.com/office/drawing/2014/main" id="{DF4649BA-9654-48C9-B87F-2EC04F99A44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556300" y="9077325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609</xdr:col>
      <xdr:colOff>104775</xdr:colOff>
      <xdr:row>55</xdr:row>
      <xdr:rowOff>190500</xdr:rowOff>
    </xdr:from>
    <xdr:ext cx="533400" cy="228600"/>
    <xdr:pic>
      <xdr:nvPicPr>
        <xdr:cNvPr id="196" name="image1.png">
          <a:extLst>
            <a:ext uri="{FF2B5EF4-FFF2-40B4-BE49-F238E27FC236}">
              <a16:creationId xmlns:a16="http://schemas.microsoft.com/office/drawing/2014/main" id="{FFB7088B-5B76-40ED-803A-89CEB82183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518950" y="90868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634</xdr:col>
      <xdr:colOff>104775</xdr:colOff>
      <xdr:row>55</xdr:row>
      <xdr:rowOff>190500</xdr:rowOff>
    </xdr:from>
    <xdr:ext cx="533400" cy="228600"/>
    <xdr:pic>
      <xdr:nvPicPr>
        <xdr:cNvPr id="197" name="image1.png">
          <a:extLst>
            <a:ext uri="{FF2B5EF4-FFF2-40B4-BE49-F238E27FC236}">
              <a16:creationId xmlns:a16="http://schemas.microsoft.com/office/drawing/2014/main" id="{1A2DE89B-516C-414D-A1BE-BEA69294A2F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472075" y="90868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668</xdr:col>
      <xdr:colOff>85725</xdr:colOff>
      <xdr:row>56</xdr:row>
      <xdr:rowOff>0</xdr:rowOff>
    </xdr:from>
    <xdr:ext cx="533400" cy="228600"/>
    <xdr:pic>
      <xdr:nvPicPr>
        <xdr:cNvPr id="198" name="image1.png">
          <a:extLst>
            <a:ext uri="{FF2B5EF4-FFF2-40B4-BE49-F238E27FC236}">
              <a16:creationId xmlns:a16="http://schemas.microsoft.com/office/drawing/2014/main" id="{4925E72E-0C93-4219-9A32-BDA4643BF2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549275" y="9096375"/>
          <a:ext cx="533400" cy="228600"/>
        </a:xfrm>
        <a:prstGeom prst="rect">
          <a:avLst/>
        </a:prstGeom>
        <a:noFill/>
      </xdr:spPr>
    </xdr:pic>
    <xdr:clientData fLocksWithSheet="0"/>
  </xdr:oneCellAnchor>
  <xdr:twoCellAnchor>
    <xdr:from>
      <xdr:col>661</xdr:col>
      <xdr:colOff>148648</xdr:colOff>
      <xdr:row>63</xdr:row>
      <xdr:rowOff>49645</xdr:rowOff>
    </xdr:from>
    <xdr:to>
      <xdr:col>670</xdr:col>
      <xdr:colOff>14522</xdr:colOff>
      <xdr:row>69</xdr:row>
      <xdr:rowOff>141515</xdr:rowOff>
    </xdr:to>
    <xdr:sp macro="" textlink="">
      <xdr:nvSpPr>
        <xdr:cNvPr id="209" name="Shape 31">
          <a:extLst>
            <a:ext uri="{FF2B5EF4-FFF2-40B4-BE49-F238E27FC236}">
              <a16:creationId xmlns:a16="http://schemas.microsoft.com/office/drawing/2014/main" id="{632BA381-CA79-41FA-BE86-082DB24F058F}"/>
            </a:ext>
          </a:extLst>
        </xdr:cNvPr>
        <xdr:cNvSpPr/>
      </xdr:nvSpPr>
      <xdr:spPr>
        <a:xfrm>
          <a:off x="162607048" y="11212945"/>
          <a:ext cx="2037574" cy="131107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D966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ISIDRO</a:t>
          </a:r>
          <a:r>
            <a:rPr lang="en-US" sz="11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ORTIZ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-PRESTAMO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</a:t>
          </a:r>
          <a:r>
            <a:rPr lang="es-E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54011+600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DERECHO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0.82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3.18</a:t>
          </a:r>
          <a:r>
            <a:rPr lang="en-US" sz="11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KM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660</xdr:col>
      <xdr:colOff>216477</xdr:colOff>
      <xdr:row>56</xdr:row>
      <xdr:rowOff>8659</xdr:rowOff>
    </xdr:from>
    <xdr:ext cx="43539" cy="6019799"/>
    <xdr:grpSp>
      <xdr:nvGrpSpPr>
        <xdr:cNvPr id="210" name="Shape 2">
          <a:extLst>
            <a:ext uri="{FF2B5EF4-FFF2-40B4-BE49-F238E27FC236}">
              <a16:creationId xmlns:a16="http://schemas.microsoft.com/office/drawing/2014/main" id="{015404AD-5BF9-4CA5-93DC-72635EE05AA7}"/>
            </a:ext>
          </a:extLst>
        </xdr:cNvPr>
        <xdr:cNvGrpSpPr/>
      </xdr:nvGrpSpPr>
      <xdr:grpSpPr>
        <a:xfrm>
          <a:off x="181064477" y="10946534"/>
          <a:ext cx="43539" cy="6019799"/>
          <a:chOff x="8437249" y="3413151"/>
          <a:chExt cx="250724" cy="961743"/>
        </a:xfrm>
      </xdr:grpSpPr>
      <xdr:cxnSp macro="">
        <xdr:nvCxnSpPr>
          <xdr:cNvPr id="211" name="Shape 21">
            <a:extLst>
              <a:ext uri="{FF2B5EF4-FFF2-40B4-BE49-F238E27FC236}">
                <a16:creationId xmlns:a16="http://schemas.microsoft.com/office/drawing/2014/main" id="{3DA80CFD-B9FE-4CAD-AA67-B7E610872A1B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936</xdr:col>
      <xdr:colOff>227920</xdr:colOff>
      <xdr:row>71</xdr:row>
      <xdr:rowOff>47625</xdr:rowOff>
    </xdr:from>
    <xdr:ext cx="724580" cy="463777"/>
    <xdr:pic>
      <xdr:nvPicPr>
        <xdr:cNvPr id="212" name="image7.jpg" descr="TRACTOR ORUGAS.JPG">
          <a:extLst>
            <a:ext uri="{FF2B5EF4-FFF2-40B4-BE49-F238E27FC236}">
              <a16:creationId xmlns:a16="http://schemas.microsoft.com/office/drawing/2014/main" id="{B6F6FEED-DC4C-44E3-80B2-368EBFD27C93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5494170" y="13156406"/>
          <a:ext cx="724580" cy="463777"/>
        </a:xfrm>
        <a:prstGeom prst="rect">
          <a:avLst/>
        </a:prstGeom>
        <a:noFill/>
      </xdr:spPr>
    </xdr:pic>
    <xdr:clientData fLocksWithSheet="0"/>
  </xdr:oneCellAnchor>
  <xdr:oneCellAnchor>
    <xdr:from>
      <xdr:col>936</xdr:col>
      <xdr:colOff>202406</xdr:colOff>
      <xdr:row>74</xdr:row>
      <xdr:rowOff>26989</xdr:rowOff>
    </xdr:from>
    <xdr:ext cx="816769" cy="425450"/>
    <xdr:pic>
      <xdr:nvPicPr>
        <xdr:cNvPr id="213" name="image6.jpg" descr="EXCAVADORA.JPG">
          <a:extLst>
            <a:ext uri="{FF2B5EF4-FFF2-40B4-BE49-F238E27FC236}">
              <a16:creationId xmlns:a16="http://schemas.microsoft.com/office/drawing/2014/main" id="{B90ADF17-BA73-4DA5-B3F0-4086EA4D1B9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25468656" y="13742989"/>
          <a:ext cx="816769" cy="425450"/>
        </a:xfrm>
        <a:prstGeom prst="rect">
          <a:avLst/>
        </a:prstGeom>
        <a:noFill/>
      </xdr:spPr>
    </xdr:pic>
    <xdr:clientData fLocksWithSheet="0"/>
  </xdr:oneCellAnchor>
  <xdr:oneCellAnchor>
    <xdr:from>
      <xdr:col>937</xdr:col>
      <xdr:colOff>95251</xdr:colOff>
      <xdr:row>78</xdr:row>
      <xdr:rowOff>49889</xdr:rowOff>
    </xdr:from>
    <xdr:ext cx="762000" cy="584091"/>
    <xdr:pic>
      <xdr:nvPicPr>
        <xdr:cNvPr id="214" name="Imagen 213">
          <a:extLst>
            <a:ext uri="{FF2B5EF4-FFF2-40B4-BE49-F238E27FC236}">
              <a16:creationId xmlns:a16="http://schemas.microsoft.com/office/drawing/2014/main" id="{F6DADFF6-3FA2-4CAE-9E8C-70EC53DE5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99626" y="14575514"/>
          <a:ext cx="762000" cy="584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1012</xdr:col>
      <xdr:colOff>27957</xdr:colOff>
      <xdr:row>73</xdr:row>
      <xdr:rowOff>190500</xdr:rowOff>
    </xdr:from>
    <xdr:ext cx="1143000" cy="733425"/>
    <xdr:pic>
      <xdr:nvPicPr>
        <xdr:cNvPr id="223" name="image7.jpg" descr="TRACTOR ORUGAS.JPG">
          <a:extLst>
            <a:ext uri="{FF2B5EF4-FFF2-40B4-BE49-F238E27FC236}">
              <a16:creationId xmlns:a16="http://schemas.microsoft.com/office/drawing/2014/main" id="{4A0443B8-44A3-4382-A44E-9EE6467B8F7B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43391707" y="13704094"/>
          <a:ext cx="1143000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1018</xdr:col>
      <xdr:colOff>36802</xdr:colOff>
      <xdr:row>74</xdr:row>
      <xdr:rowOff>62130</xdr:rowOff>
    </xdr:from>
    <xdr:ext cx="1266825" cy="600075"/>
    <xdr:pic>
      <xdr:nvPicPr>
        <xdr:cNvPr id="224" name="image6.jpg" descr="EXCAVADORA.JPG">
          <a:extLst>
            <a:ext uri="{FF2B5EF4-FFF2-40B4-BE49-F238E27FC236}">
              <a16:creationId xmlns:a16="http://schemas.microsoft.com/office/drawing/2014/main" id="{5BCA887D-93E4-4122-B535-10479B4DEA6F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4829302" y="13778130"/>
          <a:ext cx="1266825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1028</xdr:col>
      <xdr:colOff>179245</xdr:colOff>
      <xdr:row>55</xdr:row>
      <xdr:rowOff>189634</xdr:rowOff>
    </xdr:from>
    <xdr:ext cx="43539" cy="6019799"/>
    <xdr:grpSp>
      <xdr:nvGrpSpPr>
        <xdr:cNvPr id="226" name="Shape 2">
          <a:extLst>
            <a:ext uri="{FF2B5EF4-FFF2-40B4-BE49-F238E27FC236}">
              <a16:creationId xmlns:a16="http://schemas.microsoft.com/office/drawing/2014/main" id="{8F648CF2-9CBA-4F66-87E3-9F89D1287D1F}"/>
            </a:ext>
          </a:extLst>
        </xdr:cNvPr>
        <xdr:cNvGrpSpPr/>
      </xdr:nvGrpSpPr>
      <xdr:grpSpPr>
        <a:xfrm>
          <a:off x="280341245" y="10937009"/>
          <a:ext cx="43539" cy="6019799"/>
          <a:chOff x="8437249" y="3413151"/>
          <a:chExt cx="250724" cy="961743"/>
        </a:xfrm>
      </xdr:grpSpPr>
      <xdr:cxnSp macro="">
        <xdr:nvCxnSpPr>
          <xdr:cNvPr id="227" name="Shape 21">
            <a:extLst>
              <a:ext uri="{FF2B5EF4-FFF2-40B4-BE49-F238E27FC236}">
                <a16:creationId xmlns:a16="http://schemas.microsoft.com/office/drawing/2014/main" id="{4A66CF0F-52C7-4715-9CB5-43DC3799F917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184</xdr:col>
      <xdr:colOff>201084</xdr:colOff>
      <xdr:row>56</xdr:row>
      <xdr:rowOff>10583</xdr:rowOff>
    </xdr:from>
    <xdr:ext cx="533400" cy="228600"/>
    <xdr:pic>
      <xdr:nvPicPr>
        <xdr:cNvPr id="199" name="image1.png">
          <a:extLst>
            <a:ext uri="{FF2B5EF4-FFF2-40B4-BE49-F238E27FC236}">
              <a16:creationId xmlns:a16="http://schemas.microsoft.com/office/drawing/2014/main" id="{611A6EA0-9A8B-4D81-9163-015FD11EFFB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57667" y="91122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444</xdr:col>
      <xdr:colOff>232833</xdr:colOff>
      <xdr:row>53</xdr:row>
      <xdr:rowOff>63500</xdr:rowOff>
    </xdr:from>
    <xdr:ext cx="266700" cy="657225"/>
    <xdr:sp macro="" textlink="">
      <xdr:nvSpPr>
        <xdr:cNvPr id="200" name="Shape 38">
          <a:extLst>
            <a:ext uri="{FF2B5EF4-FFF2-40B4-BE49-F238E27FC236}">
              <a16:creationId xmlns:a16="http://schemas.microsoft.com/office/drawing/2014/main" id="{A4D4AC27-D725-4E44-B81E-9542614147EE}"/>
            </a:ext>
          </a:extLst>
        </xdr:cNvPr>
        <xdr:cNvSpPr/>
      </xdr:nvSpPr>
      <xdr:spPr>
        <a:xfrm>
          <a:off x="75977750" y="8551333"/>
          <a:ext cx="266700" cy="657225"/>
        </a:xfrm>
        <a:prstGeom prst="leftRightArrowCallout">
          <a:avLst>
            <a:gd name="adj1" fmla="val 25000"/>
            <a:gd name="adj2" fmla="val 139190"/>
            <a:gd name="adj3" fmla="val 25000"/>
            <a:gd name="adj4" fmla="val 48123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694</xdr:col>
      <xdr:colOff>232834</xdr:colOff>
      <xdr:row>53</xdr:row>
      <xdr:rowOff>42334</xdr:rowOff>
    </xdr:from>
    <xdr:ext cx="266700" cy="657225"/>
    <xdr:sp macro="" textlink="">
      <xdr:nvSpPr>
        <xdr:cNvPr id="202" name="Shape 38">
          <a:extLst>
            <a:ext uri="{FF2B5EF4-FFF2-40B4-BE49-F238E27FC236}">
              <a16:creationId xmlns:a16="http://schemas.microsoft.com/office/drawing/2014/main" id="{5CFD6682-88EF-46A5-B9B3-11D8A5D8C0A9}"/>
            </a:ext>
          </a:extLst>
        </xdr:cNvPr>
        <xdr:cNvSpPr/>
      </xdr:nvSpPr>
      <xdr:spPr>
        <a:xfrm>
          <a:off x="136831917" y="8530167"/>
          <a:ext cx="266700" cy="657225"/>
        </a:xfrm>
        <a:prstGeom prst="leftRightArrowCallout">
          <a:avLst>
            <a:gd name="adj1" fmla="val 25000"/>
            <a:gd name="adj2" fmla="val 139190"/>
            <a:gd name="adj3" fmla="val 25000"/>
            <a:gd name="adj4" fmla="val 48123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1236</xdr:col>
      <xdr:colOff>148167</xdr:colOff>
      <xdr:row>56</xdr:row>
      <xdr:rowOff>10583</xdr:rowOff>
    </xdr:from>
    <xdr:ext cx="533400" cy="228600"/>
    <xdr:pic>
      <xdr:nvPicPr>
        <xdr:cNvPr id="203" name="image1.png">
          <a:extLst>
            <a:ext uri="{FF2B5EF4-FFF2-40B4-BE49-F238E27FC236}">
              <a16:creationId xmlns:a16="http://schemas.microsoft.com/office/drawing/2014/main" id="{C88ED5D4-A908-4FCE-854F-82853132B7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679084" y="9112250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1446</xdr:col>
      <xdr:colOff>137583</xdr:colOff>
      <xdr:row>56</xdr:row>
      <xdr:rowOff>0</xdr:rowOff>
    </xdr:from>
    <xdr:ext cx="533400" cy="228600"/>
    <xdr:pic>
      <xdr:nvPicPr>
        <xdr:cNvPr id="204" name="image1.png">
          <a:extLst>
            <a:ext uri="{FF2B5EF4-FFF2-40B4-BE49-F238E27FC236}">
              <a16:creationId xmlns:a16="http://schemas.microsoft.com/office/drawing/2014/main" id="{42F90031-C41A-478B-903C-EAB0C3ED8F4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9786000" y="9101667"/>
          <a:ext cx="5334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201083</xdr:colOff>
      <xdr:row>56</xdr:row>
      <xdr:rowOff>10583</xdr:rowOff>
    </xdr:from>
    <xdr:ext cx="43539" cy="6019799"/>
    <xdr:grpSp>
      <xdr:nvGrpSpPr>
        <xdr:cNvPr id="205" name="Shape 2">
          <a:extLst>
            <a:ext uri="{FF2B5EF4-FFF2-40B4-BE49-F238E27FC236}">
              <a16:creationId xmlns:a16="http://schemas.microsoft.com/office/drawing/2014/main" id="{82402992-9831-46ED-A273-A0322DB1C636}"/>
            </a:ext>
          </a:extLst>
        </xdr:cNvPr>
        <xdr:cNvGrpSpPr/>
      </xdr:nvGrpSpPr>
      <xdr:grpSpPr>
        <a:xfrm>
          <a:off x="6709833" y="10948458"/>
          <a:ext cx="43539" cy="6019799"/>
          <a:chOff x="8437249" y="3413151"/>
          <a:chExt cx="250724" cy="961743"/>
        </a:xfrm>
      </xdr:grpSpPr>
      <xdr:cxnSp macro="">
        <xdr:nvCxnSpPr>
          <xdr:cNvPr id="206" name="Shape 21">
            <a:extLst>
              <a:ext uri="{FF2B5EF4-FFF2-40B4-BE49-F238E27FC236}">
                <a16:creationId xmlns:a16="http://schemas.microsoft.com/office/drawing/2014/main" id="{4E6A04FF-27D6-4F99-9624-C8443B19B491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twoCellAnchor>
    <xdr:from>
      <xdr:col>15</xdr:col>
      <xdr:colOff>63499</xdr:colOff>
      <xdr:row>60</xdr:row>
      <xdr:rowOff>105833</xdr:rowOff>
    </xdr:from>
    <xdr:to>
      <xdr:col>23</xdr:col>
      <xdr:colOff>162977</xdr:colOff>
      <xdr:row>66</xdr:row>
      <xdr:rowOff>186158</xdr:rowOff>
    </xdr:to>
    <xdr:sp macro="" textlink="">
      <xdr:nvSpPr>
        <xdr:cNvPr id="207" name="Shape 31">
          <a:extLst>
            <a:ext uri="{FF2B5EF4-FFF2-40B4-BE49-F238E27FC236}">
              <a16:creationId xmlns:a16="http://schemas.microsoft.com/office/drawing/2014/main" id="{47C95DC1-9461-4C8B-85F2-0B428D881080}"/>
            </a:ext>
          </a:extLst>
        </xdr:cNvPr>
        <xdr:cNvSpPr/>
      </xdr:nvSpPr>
      <xdr:spPr>
        <a:xfrm>
          <a:off x="4296832" y="10731500"/>
          <a:ext cx="2046812" cy="1286825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9933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IVICH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- TIRO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3122+700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DERECHO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0.40</a:t>
          </a:r>
          <a:r>
            <a:rPr lang="en-US" sz="11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KM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3.60</a:t>
          </a:r>
          <a:r>
            <a:rPr lang="en-US" sz="11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KM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9</xdr:col>
      <xdr:colOff>158560</xdr:colOff>
      <xdr:row>68</xdr:row>
      <xdr:rowOff>171222</xdr:rowOff>
    </xdr:from>
    <xdr:ext cx="1143000" cy="733425"/>
    <xdr:pic>
      <xdr:nvPicPr>
        <xdr:cNvPr id="208" name="image7.jpg" descr="TRACTOR ORUGAS.JPG">
          <a:extLst>
            <a:ext uri="{FF2B5EF4-FFF2-40B4-BE49-F238E27FC236}">
              <a16:creationId xmlns:a16="http://schemas.microsoft.com/office/drawing/2014/main" id="{CBBD9DFD-46BF-43A0-B64B-0497CB59B1D1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682935" y="12613253"/>
          <a:ext cx="1143000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661</xdr:col>
      <xdr:colOff>135413</xdr:colOff>
      <xdr:row>72</xdr:row>
      <xdr:rowOff>126423</xdr:rowOff>
    </xdr:from>
    <xdr:ext cx="1143000" cy="733425"/>
    <xdr:pic>
      <xdr:nvPicPr>
        <xdr:cNvPr id="233" name="image7.jpg" descr="TRACTOR ORUGAS.JPG">
          <a:extLst>
            <a:ext uri="{FF2B5EF4-FFF2-40B4-BE49-F238E27FC236}">
              <a16:creationId xmlns:a16="http://schemas.microsoft.com/office/drawing/2014/main" id="{2A281731-343A-42BE-BB8A-641F87480BB8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2593813" y="13182023"/>
          <a:ext cx="1143000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661</xdr:col>
      <xdr:colOff>42883</xdr:colOff>
      <xdr:row>77</xdr:row>
      <xdr:rowOff>54745</xdr:rowOff>
    </xdr:from>
    <xdr:ext cx="1266825" cy="600075"/>
    <xdr:pic>
      <xdr:nvPicPr>
        <xdr:cNvPr id="234" name="image6.jpg" descr="EXCAVADORA.JPG">
          <a:extLst>
            <a:ext uri="{FF2B5EF4-FFF2-40B4-BE49-F238E27FC236}">
              <a16:creationId xmlns:a16="http://schemas.microsoft.com/office/drawing/2014/main" id="{55CA2752-59EA-49BB-9EA0-35D93E195BEC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62501283" y="14126345"/>
          <a:ext cx="1266825" cy="60007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661</xdr:col>
      <xdr:colOff>206169</xdr:colOff>
      <xdr:row>82</xdr:row>
      <xdr:rowOff>11655</xdr:rowOff>
    </xdr:from>
    <xdr:to>
      <xdr:col>666</xdr:col>
      <xdr:colOff>171839</xdr:colOff>
      <xdr:row>86</xdr:row>
      <xdr:rowOff>104075</xdr:rowOff>
    </xdr:to>
    <xdr:pic>
      <xdr:nvPicPr>
        <xdr:cNvPr id="235" name="Imagen 234">
          <a:extLst>
            <a:ext uri="{FF2B5EF4-FFF2-40B4-BE49-F238E27FC236}">
              <a16:creationId xmlns:a16="http://schemas.microsoft.com/office/drawing/2014/main" id="{6C4D1226-56B1-4610-9516-9450E9C87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64569" y="15099255"/>
          <a:ext cx="1172170" cy="905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135</xdr:col>
      <xdr:colOff>165915</xdr:colOff>
      <xdr:row>56</xdr:row>
      <xdr:rowOff>773545</xdr:rowOff>
    </xdr:from>
    <xdr:to>
      <xdr:col>142</xdr:col>
      <xdr:colOff>11784</xdr:colOff>
      <xdr:row>57</xdr:row>
      <xdr:rowOff>129244</xdr:rowOff>
    </xdr:to>
    <xdr:cxnSp macro="">
      <xdr:nvCxnSpPr>
        <xdr:cNvPr id="237" name="Shape 25">
          <a:extLst>
            <a:ext uri="{FF2B5EF4-FFF2-40B4-BE49-F238E27FC236}">
              <a16:creationId xmlns:a16="http://schemas.microsoft.com/office/drawing/2014/main" id="{0FE81613-72D7-4EE5-84D3-90E1FB0A31CF}"/>
            </a:ext>
          </a:extLst>
        </xdr:cNvPr>
        <xdr:cNvCxnSpPr/>
      </xdr:nvCxnSpPr>
      <xdr:spPr>
        <a:xfrm rot="16200000">
          <a:off x="34240625" y="9243835"/>
          <a:ext cx="287032" cy="1549786"/>
        </a:xfrm>
        <a:prstGeom prst="bentConnector3">
          <a:avLst>
            <a:gd name="adj1" fmla="val 11701"/>
          </a:avLst>
        </a:prstGeom>
        <a:noFill/>
        <a:ln w="19050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oneCellAnchor>
    <xdr:from>
      <xdr:col>696</xdr:col>
      <xdr:colOff>204788</xdr:colOff>
      <xdr:row>54</xdr:row>
      <xdr:rowOff>192088</xdr:rowOff>
    </xdr:from>
    <xdr:ext cx="43539" cy="6019799"/>
    <xdr:grpSp>
      <xdr:nvGrpSpPr>
        <xdr:cNvPr id="221" name="Shape 2">
          <a:extLst>
            <a:ext uri="{FF2B5EF4-FFF2-40B4-BE49-F238E27FC236}">
              <a16:creationId xmlns:a16="http://schemas.microsoft.com/office/drawing/2014/main" id="{6F26F5FF-1044-44FD-8410-7D0AE835FAF5}"/>
            </a:ext>
          </a:extLst>
        </xdr:cNvPr>
        <xdr:cNvGrpSpPr/>
      </xdr:nvGrpSpPr>
      <xdr:grpSpPr>
        <a:xfrm>
          <a:off x="190768288" y="10748963"/>
          <a:ext cx="43539" cy="6019799"/>
          <a:chOff x="8437249" y="3413151"/>
          <a:chExt cx="250724" cy="961743"/>
        </a:xfrm>
      </xdr:grpSpPr>
      <xdr:cxnSp macro="">
        <xdr:nvCxnSpPr>
          <xdr:cNvPr id="222" name="Shape 21">
            <a:extLst>
              <a:ext uri="{FF2B5EF4-FFF2-40B4-BE49-F238E27FC236}">
                <a16:creationId xmlns:a16="http://schemas.microsoft.com/office/drawing/2014/main" id="{E86AEF45-AF05-4664-993B-F7A7ED15E060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908</xdr:col>
      <xdr:colOff>187476</xdr:colOff>
      <xdr:row>105</xdr:row>
      <xdr:rowOff>31750</xdr:rowOff>
    </xdr:from>
    <xdr:ext cx="1143000" cy="733425"/>
    <xdr:pic>
      <xdr:nvPicPr>
        <xdr:cNvPr id="232" name="image7.jpg" descr="TRACTOR ORUGAS.JPG">
          <a:extLst>
            <a:ext uri="{FF2B5EF4-FFF2-40B4-BE49-F238E27FC236}">
              <a16:creationId xmlns:a16="http://schemas.microsoft.com/office/drawing/2014/main" id="{F604EA08-37A0-4ED7-982B-966667E57D6D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20357851" y="16624300"/>
          <a:ext cx="1143000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697</xdr:col>
      <xdr:colOff>80319</xdr:colOff>
      <xdr:row>68</xdr:row>
      <xdr:rowOff>127000</xdr:rowOff>
    </xdr:from>
    <xdr:ext cx="1143000" cy="733425"/>
    <xdr:pic>
      <xdr:nvPicPr>
        <xdr:cNvPr id="238" name="image7.jpg" descr="TRACTOR ORUGAS.JPG">
          <a:extLst>
            <a:ext uri="{FF2B5EF4-FFF2-40B4-BE49-F238E27FC236}">
              <a16:creationId xmlns:a16="http://schemas.microsoft.com/office/drawing/2014/main" id="{EC88F154-8DB7-4E49-B79C-1764F1BD367B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8434694" y="12569031"/>
          <a:ext cx="1143000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189</xdr:col>
      <xdr:colOff>119743</xdr:colOff>
      <xdr:row>70</xdr:row>
      <xdr:rowOff>50800</xdr:rowOff>
    </xdr:from>
    <xdr:ext cx="1143000" cy="733425"/>
    <xdr:pic>
      <xdr:nvPicPr>
        <xdr:cNvPr id="230" name="image7.jpg" descr="TRACTOR ORUGAS.JPG">
          <a:extLst>
            <a:ext uri="{FF2B5EF4-FFF2-40B4-BE49-F238E27FC236}">
              <a16:creationId xmlns:a16="http://schemas.microsoft.com/office/drawing/2014/main" id="{590032AF-BFD3-42A1-AD02-E08160115AB5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3840743" y="12120336"/>
          <a:ext cx="1143000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189</xdr:col>
      <xdr:colOff>38100</xdr:colOff>
      <xdr:row>76</xdr:row>
      <xdr:rowOff>3175</xdr:rowOff>
    </xdr:from>
    <xdr:ext cx="1266825" cy="600075"/>
    <xdr:pic>
      <xdr:nvPicPr>
        <xdr:cNvPr id="243" name="image6.jpg" descr="EXCAVADORA.JPG">
          <a:extLst>
            <a:ext uri="{FF2B5EF4-FFF2-40B4-BE49-F238E27FC236}">
              <a16:creationId xmlns:a16="http://schemas.microsoft.com/office/drawing/2014/main" id="{2495E9D2-7010-423F-8659-EC0CD2F171B1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3759100" y="13270139"/>
          <a:ext cx="1266825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189</xdr:col>
      <xdr:colOff>101600</xdr:colOff>
      <xdr:row>80</xdr:row>
      <xdr:rowOff>12700</xdr:rowOff>
    </xdr:from>
    <xdr:ext cx="1192126" cy="903513"/>
    <xdr:pic>
      <xdr:nvPicPr>
        <xdr:cNvPr id="244" name="Imagen 243">
          <a:extLst>
            <a:ext uri="{FF2B5EF4-FFF2-40B4-BE49-F238E27FC236}">
              <a16:creationId xmlns:a16="http://schemas.microsoft.com/office/drawing/2014/main" id="{6A8A5FAF-267D-4405-9120-647D5160A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22600" y="14096093"/>
          <a:ext cx="1192126" cy="903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208</xdr:col>
      <xdr:colOff>108857</xdr:colOff>
      <xdr:row>63</xdr:row>
      <xdr:rowOff>27215</xdr:rowOff>
    </xdr:from>
    <xdr:to>
      <xdr:col>216</xdr:col>
      <xdr:colOff>196240</xdr:colOff>
      <xdr:row>69</xdr:row>
      <xdr:rowOff>89397</xdr:rowOff>
    </xdr:to>
    <xdr:sp macro="" textlink="">
      <xdr:nvSpPr>
        <xdr:cNvPr id="245" name="Shape 31">
          <a:extLst>
            <a:ext uri="{FF2B5EF4-FFF2-40B4-BE49-F238E27FC236}">
              <a16:creationId xmlns:a16="http://schemas.microsoft.com/office/drawing/2014/main" id="{DEF0B4F0-4A81-46C0-848E-41317461C2D2}"/>
            </a:ext>
          </a:extLst>
        </xdr:cNvPr>
        <xdr:cNvSpPr/>
      </xdr:nvSpPr>
      <xdr:spPr>
        <a:xfrm>
          <a:off x="51625500" y="11280322"/>
          <a:ext cx="2046811" cy="1286825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D966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HOOL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- PRESTAMO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4002+720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IZQUIERDO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2.8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</a:t>
          </a:r>
          <a:r>
            <a:rPr lang="en-US" sz="11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1.2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KM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208</xdr:col>
      <xdr:colOff>64104</xdr:colOff>
      <xdr:row>85</xdr:row>
      <xdr:rowOff>128663</xdr:rowOff>
    </xdr:from>
    <xdr:to>
      <xdr:col>216</xdr:col>
      <xdr:colOff>151487</xdr:colOff>
      <xdr:row>91</xdr:row>
      <xdr:rowOff>190845</xdr:rowOff>
    </xdr:to>
    <xdr:sp macro="" textlink="">
      <xdr:nvSpPr>
        <xdr:cNvPr id="246" name="Shape 31">
          <a:extLst>
            <a:ext uri="{FF2B5EF4-FFF2-40B4-BE49-F238E27FC236}">
              <a16:creationId xmlns:a16="http://schemas.microsoft.com/office/drawing/2014/main" id="{074D9B9F-254E-4A45-A3AE-730BC1DF5739}"/>
            </a:ext>
          </a:extLst>
        </xdr:cNvPr>
        <xdr:cNvSpPr/>
      </xdr:nvSpPr>
      <xdr:spPr>
        <a:xfrm>
          <a:off x="51276854" y="15844913"/>
          <a:ext cx="2034716" cy="1268682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9933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HOOL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- TIRO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4002+720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IZQUIERDO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2.50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</a:t>
          </a:r>
          <a:r>
            <a:rPr lang="en-US" sz="11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1.50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KM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209</xdr:col>
      <xdr:colOff>241904</xdr:colOff>
      <xdr:row>93</xdr:row>
      <xdr:rowOff>99785</xdr:rowOff>
    </xdr:from>
    <xdr:ext cx="1143000" cy="733425"/>
    <xdr:pic>
      <xdr:nvPicPr>
        <xdr:cNvPr id="247" name="image7.jpg" descr="TRACTOR ORUGAS.JPG">
          <a:extLst>
            <a:ext uri="{FF2B5EF4-FFF2-40B4-BE49-F238E27FC236}">
              <a16:creationId xmlns:a16="http://schemas.microsoft.com/office/drawing/2014/main" id="{AA217FB9-2413-48AE-AF58-2225E4446928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487333" y="12577535"/>
          <a:ext cx="1143000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328</xdr:col>
      <xdr:colOff>188475</xdr:colOff>
      <xdr:row>59</xdr:row>
      <xdr:rowOff>65729</xdr:rowOff>
    </xdr:from>
    <xdr:ext cx="2046811" cy="1286825"/>
    <xdr:sp macro="" textlink="">
      <xdr:nvSpPr>
        <xdr:cNvPr id="119" name="Shape 31">
          <a:extLst>
            <a:ext uri="{FF2B5EF4-FFF2-40B4-BE49-F238E27FC236}">
              <a16:creationId xmlns:a16="http://schemas.microsoft.com/office/drawing/2014/main" id="{B15FD8C2-D34F-48C3-84E5-FDE87DE0D45A}"/>
            </a:ext>
          </a:extLst>
        </xdr:cNvPr>
        <xdr:cNvSpPr/>
      </xdr:nvSpPr>
      <xdr:spPr>
        <a:xfrm>
          <a:off x="80674725" y="10686104"/>
          <a:ext cx="2046811" cy="1286825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9933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TIXMUCUY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- TIRO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4005+100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AMBOS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0.20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3.80</a:t>
          </a:r>
          <a:r>
            <a:rPr lang="en-US" sz="11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KM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14</xdr:col>
      <xdr:colOff>232833</xdr:colOff>
      <xdr:row>59</xdr:row>
      <xdr:rowOff>190501</xdr:rowOff>
    </xdr:from>
    <xdr:to>
      <xdr:col>207</xdr:col>
      <xdr:colOff>190500</xdr:colOff>
      <xdr:row>60</xdr:row>
      <xdr:rowOff>0</xdr:rowOff>
    </xdr:to>
    <xdr:cxnSp macro="">
      <xdr:nvCxnSpPr>
        <xdr:cNvPr id="259" name="Conector recto de flecha 258">
          <a:extLst>
            <a:ext uri="{FF2B5EF4-FFF2-40B4-BE49-F238E27FC236}">
              <a16:creationId xmlns:a16="http://schemas.microsoft.com/office/drawing/2014/main" id="{7A2F730F-6DA7-4961-8070-E5C128F458E5}"/>
            </a:ext>
          </a:extLst>
        </xdr:cNvPr>
        <xdr:cNvCxnSpPr/>
      </xdr:nvCxnSpPr>
      <xdr:spPr>
        <a:xfrm>
          <a:off x="4222750" y="10615084"/>
          <a:ext cx="46937083" cy="10583"/>
        </a:xfrm>
        <a:prstGeom prst="straightConnector1">
          <a:avLst/>
        </a:prstGeom>
        <a:ln>
          <a:solidFill>
            <a:srgbClr val="FF9933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216477</xdr:colOff>
      <xdr:row>57</xdr:row>
      <xdr:rowOff>136789</xdr:rowOff>
    </xdr:from>
    <xdr:to>
      <xdr:col>139</xdr:col>
      <xdr:colOff>57601</xdr:colOff>
      <xdr:row>59</xdr:row>
      <xdr:rowOff>70532</xdr:rowOff>
    </xdr:to>
    <xdr:sp macro="" textlink="">
      <xdr:nvSpPr>
        <xdr:cNvPr id="236" name="Shape 24">
          <a:extLst>
            <a:ext uri="{FF2B5EF4-FFF2-40B4-BE49-F238E27FC236}">
              <a16:creationId xmlns:a16="http://schemas.microsoft.com/office/drawing/2014/main" id="{FC2CCA06-564E-4755-88A5-2475F675C0C6}"/>
            </a:ext>
          </a:extLst>
        </xdr:cNvPr>
        <xdr:cNvSpPr/>
      </xdr:nvSpPr>
      <xdr:spPr>
        <a:xfrm>
          <a:off x="32199310" y="10169789"/>
          <a:ext cx="2275291" cy="325326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D966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INICIA</a:t>
          </a:r>
          <a:r>
            <a:rPr lang="en-US" sz="11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SUBTRAMO 5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207</xdr:col>
      <xdr:colOff>212725</xdr:colOff>
      <xdr:row>56</xdr:row>
      <xdr:rowOff>848050</xdr:rowOff>
    </xdr:from>
    <xdr:to>
      <xdr:col>207</xdr:col>
      <xdr:colOff>213539</xdr:colOff>
      <xdr:row>61</xdr:row>
      <xdr:rowOff>115358</xdr:rowOff>
    </xdr:to>
    <xdr:cxnSp macro="">
      <xdr:nvCxnSpPr>
        <xdr:cNvPr id="269" name="Conector recto de flecha 268">
          <a:extLst>
            <a:ext uri="{FF2B5EF4-FFF2-40B4-BE49-F238E27FC236}">
              <a16:creationId xmlns:a16="http://schemas.microsoft.com/office/drawing/2014/main" id="{B73F4026-2F73-4017-9B80-28B0FB6B9F8D}"/>
            </a:ext>
          </a:extLst>
        </xdr:cNvPr>
        <xdr:cNvCxnSpPr/>
      </xdr:nvCxnSpPr>
      <xdr:spPr>
        <a:xfrm flipV="1">
          <a:off x="50123725" y="9944425"/>
          <a:ext cx="814" cy="991333"/>
        </a:xfrm>
        <a:prstGeom prst="straightConnector1">
          <a:avLst/>
        </a:prstGeom>
        <a:ln>
          <a:solidFill>
            <a:srgbClr val="FF9933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10583</xdr:colOff>
      <xdr:row>58</xdr:row>
      <xdr:rowOff>137583</xdr:rowOff>
    </xdr:from>
    <xdr:to>
      <xdr:col>498</xdr:col>
      <xdr:colOff>190500</xdr:colOff>
      <xdr:row>58</xdr:row>
      <xdr:rowOff>148167</xdr:rowOff>
    </xdr:to>
    <xdr:cxnSp macro="">
      <xdr:nvCxnSpPr>
        <xdr:cNvPr id="296" name="Conector recto de flecha 295">
          <a:extLst>
            <a:ext uri="{FF2B5EF4-FFF2-40B4-BE49-F238E27FC236}">
              <a16:creationId xmlns:a16="http://schemas.microsoft.com/office/drawing/2014/main" id="{73C54CE2-881E-4FE3-9302-281C79D233B2}"/>
            </a:ext>
          </a:extLst>
        </xdr:cNvPr>
        <xdr:cNvCxnSpPr/>
      </xdr:nvCxnSpPr>
      <xdr:spPr>
        <a:xfrm flipV="1">
          <a:off x="36205583" y="10555552"/>
          <a:ext cx="84952417" cy="10584"/>
        </a:xfrm>
        <a:prstGeom prst="straightConnector1">
          <a:avLst/>
        </a:prstGeom>
        <a:ln>
          <a:solidFill>
            <a:srgbClr val="FF9933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498</xdr:col>
      <xdr:colOff>222250</xdr:colOff>
      <xdr:row>56</xdr:row>
      <xdr:rowOff>889000</xdr:rowOff>
    </xdr:from>
    <xdr:to>
      <xdr:col>498</xdr:col>
      <xdr:colOff>223064</xdr:colOff>
      <xdr:row>61</xdr:row>
      <xdr:rowOff>156308</xdr:rowOff>
    </xdr:to>
    <xdr:cxnSp macro="">
      <xdr:nvCxnSpPr>
        <xdr:cNvPr id="323" name="Conector recto de flecha 322">
          <a:extLst>
            <a:ext uri="{FF2B5EF4-FFF2-40B4-BE49-F238E27FC236}">
              <a16:creationId xmlns:a16="http://schemas.microsoft.com/office/drawing/2014/main" id="{7F5E9E37-7AD7-43AA-A2EB-D1DD02EF6924}"/>
            </a:ext>
          </a:extLst>
        </xdr:cNvPr>
        <xdr:cNvCxnSpPr/>
      </xdr:nvCxnSpPr>
      <xdr:spPr>
        <a:xfrm flipV="1">
          <a:off x="122025833" y="9990667"/>
          <a:ext cx="814" cy="992391"/>
        </a:xfrm>
        <a:prstGeom prst="straightConnector1">
          <a:avLst/>
        </a:prstGeom>
        <a:ln>
          <a:solidFill>
            <a:srgbClr val="FF99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697</xdr:col>
      <xdr:colOff>74614</xdr:colOff>
      <xdr:row>59</xdr:row>
      <xdr:rowOff>100013</xdr:rowOff>
    </xdr:from>
    <xdr:to>
      <xdr:col>705</xdr:col>
      <xdr:colOff>216425</xdr:colOff>
      <xdr:row>65</xdr:row>
      <xdr:rowOff>196213</xdr:rowOff>
    </xdr:to>
    <xdr:sp macro="" textlink="">
      <xdr:nvSpPr>
        <xdr:cNvPr id="201" name="Shape 31">
          <a:extLst>
            <a:ext uri="{FF2B5EF4-FFF2-40B4-BE49-F238E27FC236}">
              <a16:creationId xmlns:a16="http://schemas.microsoft.com/office/drawing/2014/main" id="{886D2B37-3CFF-472D-ACC9-330BBE9FB550}"/>
            </a:ext>
          </a:extLst>
        </xdr:cNvPr>
        <xdr:cNvSpPr/>
      </xdr:nvSpPr>
      <xdr:spPr>
        <a:xfrm>
          <a:off x="166666864" y="10520363"/>
          <a:ext cx="2046811" cy="1296350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9933"/>
        </a:solidFill>
        <a:ln w="12700" cap="flat" cmpd="sng">
          <a:solidFill>
            <a:srgbClr val="FF9900"/>
          </a:solidFill>
          <a:prstDash val="sysDot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SOBERANÍS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- TIRO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4011+520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DERECHO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0.20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3.80</a:t>
          </a:r>
          <a:r>
            <a:rPr lang="en-US" sz="11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KM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544</xdr:col>
      <xdr:colOff>57150</xdr:colOff>
      <xdr:row>59</xdr:row>
      <xdr:rowOff>0</xdr:rowOff>
    </xdr:from>
    <xdr:to>
      <xdr:col>855</xdr:col>
      <xdr:colOff>171450</xdr:colOff>
      <xdr:row>59</xdr:row>
      <xdr:rowOff>0</xdr:rowOff>
    </xdr:to>
    <xdr:cxnSp macro="">
      <xdr:nvCxnSpPr>
        <xdr:cNvPr id="349" name="Conector recto de flecha 348">
          <a:extLst>
            <a:ext uri="{FF2B5EF4-FFF2-40B4-BE49-F238E27FC236}">
              <a16:creationId xmlns:a16="http://schemas.microsoft.com/office/drawing/2014/main" id="{38C09F53-E167-45A8-9B8C-BBB2125486F0}"/>
            </a:ext>
          </a:extLst>
        </xdr:cNvPr>
        <xdr:cNvCxnSpPr/>
      </xdr:nvCxnSpPr>
      <xdr:spPr>
        <a:xfrm>
          <a:off x="130216275" y="10420350"/>
          <a:ext cx="74171175" cy="0"/>
        </a:xfrm>
        <a:prstGeom prst="straightConnector1">
          <a:avLst/>
        </a:prstGeom>
        <a:ln>
          <a:solidFill>
            <a:srgbClr val="FF9933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855</xdr:col>
      <xdr:colOff>161925</xdr:colOff>
      <xdr:row>56</xdr:row>
      <xdr:rowOff>904875</xdr:rowOff>
    </xdr:from>
    <xdr:to>
      <xdr:col>855</xdr:col>
      <xdr:colOff>162739</xdr:colOff>
      <xdr:row>61</xdr:row>
      <xdr:rowOff>172183</xdr:rowOff>
    </xdr:to>
    <xdr:cxnSp macro="">
      <xdr:nvCxnSpPr>
        <xdr:cNvPr id="385" name="Conector recto de flecha 384">
          <a:extLst>
            <a:ext uri="{FF2B5EF4-FFF2-40B4-BE49-F238E27FC236}">
              <a16:creationId xmlns:a16="http://schemas.microsoft.com/office/drawing/2014/main" id="{AEDC6EB3-0757-44AB-907B-FC26703ABD38}"/>
            </a:ext>
          </a:extLst>
        </xdr:cNvPr>
        <xdr:cNvCxnSpPr/>
      </xdr:nvCxnSpPr>
      <xdr:spPr>
        <a:xfrm flipV="1">
          <a:off x="204377925" y="10001250"/>
          <a:ext cx="814" cy="991333"/>
        </a:xfrm>
        <a:prstGeom prst="straightConnector1">
          <a:avLst/>
        </a:prstGeom>
        <a:ln>
          <a:solidFill>
            <a:srgbClr val="FF99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66675</xdr:colOff>
      <xdr:row>58</xdr:row>
      <xdr:rowOff>104775</xdr:rowOff>
    </xdr:from>
    <xdr:to>
      <xdr:col>983</xdr:col>
      <xdr:colOff>161925</xdr:colOff>
      <xdr:row>58</xdr:row>
      <xdr:rowOff>104775</xdr:rowOff>
    </xdr:to>
    <xdr:cxnSp macro="">
      <xdr:nvCxnSpPr>
        <xdr:cNvPr id="387" name="Conector recto de flecha 386">
          <a:extLst>
            <a:ext uri="{FF2B5EF4-FFF2-40B4-BE49-F238E27FC236}">
              <a16:creationId xmlns:a16="http://schemas.microsoft.com/office/drawing/2014/main" id="{7D75E08E-8D7B-4275-8180-0D0EC444DE99}"/>
            </a:ext>
          </a:extLst>
        </xdr:cNvPr>
        <xdr:cNvCxnSpPr/>
      </xdr:nvCxnSpPr>
      <xdr:spPr>
        <a:xfrm>
          <a:off x="210950175" y="10325100"/>
          <a:ext cx="23907750" cy="0"/>
        </a:xfrm>
        <a:prstGeom prst="straightConnector1">
          <a:avLst/>
        </a:prstGeom>
        <a:ln>
          <a:solidFill>
            <a:srgbClr val="FF9933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883</xdr:col>
      <xdr:colOff>66675</xdr:colOff>
      <xdr:row>56</xdr:row>
      <xdr:rowOff>904875</xdr:rowOff>
    </xdr:from>
    <xdr:to>
      <xdr:col>883</xdr:col>
      <xdr:colOff>67489</xdr:colOff>
      <xdr:row>61</xdr:row>
      <xdr:rowOff>172183</xdr:rowOff>
    </xdr:to>
    <xdr:cxnSp macro="">
      <xdr:nvCxnSpPr>
        <xdr:cNvPr id="400" name="Conector recto de flecha 399">
          <a:extLst>
            <a:ext uri="{FF2B5EF4-FFF2-40B4-BE49-F238E27FC236}">
              <a16:creationId xmlns:a16="http://schemas.microsoft.com/office/drawing/2014/main" id="{7C288A30-1491-41C9-B6B4-8F4EE594CD85}"/>
            </a:ext>
          </a:extLst>
        </xdr:cNvPr>
        <xdr:cNvCxnSpPr/>
      </xdr:nvCxnSpPr>
      <xdr:spPr>
        <a:xfrm flipV="1">
          <a:off x="210950175" y="10001250"/>
          <a:ext cx="814" cy="991333"/>
        </a:xfrm>
        <a:prstGeom prst="straightConnector1">
          <a:avLst/>
        </a:prstGeom>
        <a:ln>
          <a:solidFill>
            <a:srgbClr val="FF99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983</xdr:col>
      <xdr:colOff>180975</xdr:colOff>
      <xdr:row>56</xdr:row>
      <xdr:rowOff>885825</xdr:rowOff>
    </xdr:from>
    <xdr:to>
      <xdr:col>983</xdr:col>
      <xdr:colOff>181789</xdr:colOff>
      <xdr:row>61</xdr:row>
      <xdr:rowOff>153133</xdr:rowOff>
    </xdr:to>
    <xdr:cxnSp macro="">
      <xdr:nvCxnSpPr>
        <xdr:cNvPr id="404" name="Conector recto de flecha 403">
          <a:extLst>
            <a:ext uri="{FF2B5EF4-FFF2-40B4-BE49-F238E27FC236}">
              <a16:creationId xmlns:a16="http://schemas.microsoft.com/office/drawing/2014/main" id="{94E82CB7-65E6-40C6-8D91-C89CB4F4A5EB}"/>
            </a:ext>
          </a:extLst>
        </xdr:cNvPr>
        <xdr:cNvCxnSpPr/>
      </xdr:nvCxnSpPr>
      <xdr:spPr>
        <a:xfrm flipV="1">
          <a:off x="234876975" y="9982200"/>
          <a:ext cx="814" cy="991333"/>
        </a:xfrm>
        <a:prstGeom prst="straightConnector1">
          <a:avLst/>
        </a:prstGeom>
        <a:ln>
          <a:solidFill>
            <a:srgbClr val="FF99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837</xdr:col>
      <xdr:colOff>123825</xdr:colOff>
      <xdr:row>60</xdr:row>
      <xdr:rowOff>0</xdr:rowOff>
    </xdr:from>
    <xdr:to>
      <xdr:col>1193</xdr:col>
      <xdr:colOff>190500</xdr:colOff>
      <xdr:row>60</xdr:row>
      <xdr:rowOff>19050</xdr:rowOff>
    </xdr:to>
    <xdr:cxnSp macro="">
      <xdr:nvCxnSpPr>
        <xdr:cNvPr id="405" name="Conector recto de flecha 404">
          <a:extLst>
            <a:ext uri="{FF2B5EF4-FFF2-40B4-BE49-F238E27FC236}">
              <a16:creationId xmlns:a16="http://schemas.microsoft.com/office/drawing/2014/main" id="{75FFE1B5-954F-42EE-9E2C-78D1F6171D3A}"/>
            </a:ext>
          </a:extLst>
        </xdr:cNvPr>
        <xdr:cNvCxnSpPr/>
      </xdr:nvCxnSpPr>
      <xdr:spPr>
        <a:xfrm>
          <a:off x="200053575" y="10620375"/>
          <a:ext cx="84839175" cy="19050"/>
        </a:xfrm>
        <a:prstGeom prst="straightConnector1">
          <a:avLst/>
        </a:prstGeom>
        <a:ln>
          <a:solidFill>
            <a:srgbClr val="FF9933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934</xdr:col>
      <xdr:colOff>101312</xdr:colOff>
      <xdr:row>60</xdr:row>
      <xdr:rowOff>104775</xdr:rowOff>
    </xdr:from>
    <xdr:to>
      <xdr:col>942</xdr:col>
      <xdr:colOff>218877</xdr:colOff>
      <xdr:row>66</xdr:row>
      <xdr:rowOff>172400</xdr:rowOff>
    </xdr:to>
    <xdr:sp macro="" textlink="">
      <xdr:nvSpPr>
        <xdr:cNvPr id="148" name="Shape 31">
          <a:extLst>
            <a:ext uri="{FF2B5EF4-FFF2-40B4-BE49-F238E27FC236}">
              <a16:creationId xmlns:a16="http://schemas.microsoft.com/office/drawing/2014/main" id="{51F09D45-5B2D-49BA-8EE4-024D3B15B4E8}"/>
            </a:ext>
          </a:extLst>
        </xdr:cNvPr>
        <xdr:cNvSpPr/>
      </xdr:nvSpPr>
      <xdr:spPr>
        <a:xfrm>
          <a:off x="223129187" y="10725150"/>
          <a:ext cx="2022565" cy="1267775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D966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TEJEDA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- PRESTAMO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4015+960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IZQUIERDO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0.9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3.1</a:t>
          </a:r>
          <a:r>
            <a:rPr lang="en-US" sz="11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KM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1193</xdr:col>
      <xdr:colOff>200025</xdr:colOff>
      <xdr:row>56</xdr:row>
      <xdr:rowOff>914400</xdr:rowOff>
    </xdr:from>
    <xdr:to>
      <xdr:col>1193</xdr:col>
      <xdr:colOff>200839</xdr:colOff>
      <xdr:row>61</xdr:row>
      <xdr:rowOff>181708</xdr:rowOff>
    </xdr:to>
    <xdr:cxnSp macro="">
      <xdr:nvCxnSpPr>
        <xdr:cNvPr id="428" name="Conector recto de flecha 427">
          <a:extLst>
            <a:ext uri="{FF2B5EF4-FFF2-40B4-BE49-F238E27FC236}">
              <a16:creationId xmlns:a16="http://schemas.microsoft.com/office/drawing/2014/main" id="{AF77D19B-B8AB-4AAC-9AAB-AB92F93365C5}"/>
            </a:ext>
          </a:extLst>
        </xdr:cNvPr>
        <xdr:cNvCxnSpPr/>
      </xdr:nvCxnSpPr>
      <xdr:spPr>
        <a:xfrm flipV="1">
          <a:off x="284902275" y="10010775"/>
          <a:ext cx="814" cy="991333"/>
        </a:xfrm>
        <a:prstGeom prst="straightConnector1">
          <a:avLst/>
        </a:prstGeom>
        <a:ln>
          <a:solidFill>
            <a:srgbClr val="FF99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95250</xdr:colOff>
      <xdr:row>62</xdr:row>
      <xdr:rowOff>123825</xdr:rowOff>
    </xdr:from>
    <xdr:to>
      <xdr:col>276</xdr:col>
      <xdr:colOff>133350</xdr:colOff>
      <xdr:row>62</xdr:row>
      <xdr:rowOff>133350</xdr:rowOff>
    </xdr:to>
    <xdr:cxnSp macro="">
      <xdr:nvCxnSpPr>
        <xdr:cNvPr id="430" name="Conector recto de flecha 429">
          <a:extLst>
            <a:ext uri="{FF2B5EF4-FFF2-40B4-BE49-F238E27FC236}">
              <a16:creationId xmlns:a16="http://schemas.microsoft.com/office/drawing/2014/main" id="{C7863F23-69A5-43F8-9287-F6ECB19FDDE5}"/>
            </a:ext>
          </a:extLst>
        </xdr:cNvPr>
        <xdr:cNvCxnSpPr/>
      </xdr:nvCxnSpPr>
      <xdr:spPr>
        <a:xfrm flipV="1">
          <a:off x="39624000" y="11351419"/>
          <a:ext cx="28613100" cy="9525"/>
        </a:xfrm>
        <a:prstGeom prst="straightConnector1">
          <a:avLst/>
        </a:prstGeom>
        <a:ln>
          <a:solidFill>
            <a:srgbClr val="FFD966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38100</xdr:colOff>
      <xdr:row>62</xdr:row>
      <xdr:rowOff>0</xdr:rowOff>
    </xdr:from>
    <xdr:to>
      <xdr:col>371</xdr:col>
      <xdr:colOff>142875</xdr:colOff>
      <xdr:row>62</xdr:row>
      <xdr:rowOff>9525</xdr:rowOff>
    </xdr:to>
    <xdr:cxnSp macro="">
      <xdr:nvCxnSpPr>
        <xdr:cNvPr id="431" name="Conector recto de flecha 430">
          <a:extLst>
            <a:ext uri="{FF2B5EF4-FFF2-40B4-BE49-F238E27FC236}">
              <a16:creationId xmlns:a16="http://schemas.microsoft.com/office/drawing/2014/main" id="{1A5BD9FC-0113-4E8A-A431-EF037E19D180}"/>
            </a:ext>
          </a:extLst>
        </xdr:cNvPr>
        <xdr:cNvCxnSpPr/>
      </xdr:nvCxnSpPr>
      <xdr:spPr>
        <a:xfrm flipV="1">
          <a:off x="36233100" y="11227594"/>
          <a:ext cx="54635400" cy="9525"/>
        </a:xfrm>
        <a:prstGeom prst="straightConnector1">
          <a:avLst/>
        </a:prstGeom>
        <a:ln>
          <a:solidFill>
            <a:srgbClr val="FFD966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104775</xdr:colOff>
      <xdr:row>56</xdr:row>
      <xdr:rowOff>923925</xdr:rowOff>
    </xdr:from>
    <xdr:to>
      <xdr:col>156</xdr:col>
      <xdr:colOff>114300</xdr:colOff>
      <xdr:row>63</xdr:row>
      <xdr:rowOff>57150</xdr:rowOff>
    </xdr:to>
    <xdr:cxnSp macro="">
      <xdr:nvCxnSpPr>
        <xdr:cNvPr id="438" name="Conector recto de flecha 437">
          <a:extLst>
            <a:ext uri="{FF2B5EF4-FFF2-40B4-BE49-F238E27FC236}">
              <a16:creationId xmlns:a16="http://schemas.microsoft.com/office/drawing/2014/main" id="{E3FE915F-C8B8-464D-B672-5936D695D477}"/>
            </a:ext>
          </a:extLst>
        </xdr:cNvPr>
        <xdr:cNvCxnSpPr/>
      </xdr:nvCxnSpPr>
      <xdr:spPr>
        <a:xfrm flipH="1" flipV="1">
          <a:off x="37871400" y="10020300"/>
          <a:ext cx="9525" cy="1257300"/>
        </a:xfrm>
        <a:prstGeom prst="straightConnector1">
          <a:avLst/>
        </a:prstGeom>
        <a:ln>
          <a:solidFill>
            <a:srgbClr val="FFD966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276</xdr:col>
      <xdr:colOff>123825</xdr:colOff>
      <xdr:row>57</xdr:row>
      <xdr:rowOff>19050</xdr:rowOff>
    </xdr:from>
    <xdr:to>
      <xdr:col>276</xdr:col>
      <xdr:colOff>133350</xdr:colOff>
      <xdr:row>63</xdr:row>
      <xdr:rowOff>38100</xdr:rowOff>
    </xdr:to>
    <xdr:cxnSp macro="">
      <xdr:nvCxnSpPr>
        <xdr:cNvPr id="447" name="Conector recto de flecha 446">
          <a:extLst>
            <a:ext uri="{FF2B5EF4-FFF2-40B4-BE49-F238E27FC236}">
              <a16:creationId xmlns:a16="http://schemas.microsoft.com/office/drawing/2014/main" id="{66BD0CAA-1464-44AB-81BC-10FB9FC3962D}"/>
            </a:ext>
          </a:extLst>
        </xdr:cNvPr>
        <xdr:cNvCxnSpPr/>
      </xdr:nvCxnSpPr>
      <xdr:spPr>
        <a:xfrm flipH="1" flipV="1">
          <a:off x="66465450" y="10048875"/>
          <a:ext cx="9525" cy="1209675"/>
        </a:xfrm>
        <a:prstGeom prst="straightConnector1">
          <a:avLst/>
        </a:prstGeom>
        <a:ln>
          <a:solidFill>
            <a:srgbClr val="FFD966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371</xdr:col>
      <xdr:colOff>133350</xdr:colOff>
      <xdr:row>56</xdr:row>
      <xdr:rowOff>895350</xdr:rowOff>
    </xdr:from>
    <xdr:to>
      <xdr:col>371</xdr:col>
      <xdr:colOff>133350</xdr:colOff>
      <xdr:row>62</xdr:row>
      <xdr:rowOff>28575</xdr:rowOff>
    </xdr:to>
    <xdr:cxnSp macro="">
      <xdr:nvCxnSpPr>
        <xdr:cNvPr id="468" name="Conector recto de flecha 467">
          <a:extLst>
            <a:ext uri="{FF2B5EF4-FFF2-40B4-BE49-F238E27FC236}">
              <a16:creationId xmlns:a16="http://schemas.microsoft.com/office/drawing/2014/main" id="{E614DA16-ECB1-40E5-B5B9-3C5A788CD752}"/>
            </a:ext>
          </a:extLst>
        </xdr:cNvPr>
        <xdr:cNvCxnSpPr/>
      </xdr:nvCxnSpPr>
      <xdr:spPr>
        <a:xfrm flipV="1">
          <a:off x="89096850" y="9991725"/>
          <a:ext cx="0" cy="1057275"/>
        </a:xfrm>
        <a:prstGeom prst="straightConnector1">
          <a:avLst/>
        </a:prstGeom>
        <a:ln>
          <a:solidFill>
            <a:srgbClr val="FFD966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501</xdr:col>
      <xdr:colOff>104775</xdr:colOff>
      <xdr:row>59</xdr:row>
      <xdr:rowOff>190500</xdr:rowOff>
    </xdr:from>
    <xdr:to>
      <xdr:col>818</xdr:col>
      <xdr:colOff>133350</xdr:colOff>
      <xdr:row>60</xdr:row>
      <xdr:rowOff>9525</xdr:rowOff>
    </xdr:to>
    <xdr:cxnSp macro="">
      <xdr:nvCxnSpPr>
        <xdr:cNvPr id="473" name="Conector recto de flecha 472">
          <a:extLst>
            <a:ext uri="{FF2B5EF4-FFF2-40B4-BE49-F238E27FC236}">
              <a16:creationId xmlns:a16="http://schemas.microsoft.com/office/drawing/2014/main" id="{A3E5D635-CD85-4344-B30A-7146AD3CF629}"/>
            </a:ext>
          </a:extLst>
        </xdr:cNvPr>
        <xdr:cNvCxnSpPr/>
      </xdr:nvCxnSpPr>
      <xdr:spPr>
        <a:xfrm flipV="1">
          <a:off x="121786650" y="10810875"/>
          <a:ext cx="75514200" cy="21431"/>
        </a:xfrm>
        <a:prstGeom prst="straightConnector1">
          <a:avLst/>
        </a:prstGeom>
        <a:ln>
          <a:solidFill>
            <a:srgbClr val="FFD966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501</xdr:col>
      <xdr:colOff>104775</xdr:colOff>
      <xdr:row>56</xdr:row>
      <xdr:rowOff>895350</xdr:rowOff>
    </xdr:from>
    <xdr:to>
      <xdr:col>501</xdr:col>
      <xdr:colOff>104775</xdr:colOff>
      <xdr:row>61</xdr:row>
      <xdr:rowOff>161925</xdr:rowOff>
    </xdr:to>
    <xdr:cxnSp macro="">
      <xdr:nvCxnSpPr>
        <xdr:cNvPr id="484" name="Conector recto de flecha 483">
          <a:extLst>
            <a:ext uri="{FF2B5EF4-FFF2-40B4-BE49-F238E27FC236}">
              <a16:creationId xmlns:a16="http://schemas.microsoft.com/office/drawing/2014/main" id="{1C2BEBC8-4752-4D8D-AE86-F5FF86531E05}"/>
            </a:ext>
          </a:extLst>
        </xdr:cNvPr>
        <xdr:cNvCxnSpPr/>
      </xdr:nvCxnSpPr>
      <xdr:spPr>
        <a:xfrm flipV="1">
          <a:off x="120024525" y="9991725"/>
          <a:ext cx="0" cy="990600"/>
        </a:xfrm>
        <a:prstGeom prst="straightConnector1">
          <a:avLst/>
        </a:prstGeom>
        <a:ln>
          <a:solidFill>
            <a:srgbClr val="FFD966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818</xdr:col>
      <xdr:colOff>142875</xdr:colOff>
      <xdr:row>56</xdr:row>
      <xdr:rowOff>904875</xdr:rowOff>
    </xdr:from>
    <xdr:to>
      <xdr:col>818</xdr:col>
      <xdr:colOff>142875</xdr:colOff>
      <xdr:row>60</xdr:row>
      <xdr:rowOff>123825</xdr:rowOff>
    </xdr:to>
    <xdr:cxnSp macro="">
      <xdr:nvCxnSpPr>
        <xdr:cNvPr id="497" name="Conector recto de flecha 496">
          <a:extLst>
            <a:ext uri="{FF2B5EF4-FFF2-40B4-BE49-F238E27FC236}">
              <a16:creationId xmlns:a16="http://schemas.microsoft.com/office/drawing/2014/main" id="{8C34CCEC-F850-4FD9-8D8D-FF91D04A06DD}"/>
            </a:ext>
          </a:extLst>
        </xdr:cNvPr>
        <xdr:cNvCxnSpPr/>
      </xdr:nvCxnSpPr>
      <xdr:spPr>
        <a:xfrm flipV="1">
          <a:off x="195548250" y="10001250"/>
          <a:ext cx="0" cy="742950"/>
        </a:xfrm>
        <a:prstGeom prst="straightConnector1">
          <a:avLst/>
        </a:prstGeom>
        <a:ln>
          <a:solidFill>
            <a:srgbClr val="FFD966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837</xdr:col>
      <xdr:colOff>140494</xdr:colOff>
      <xdr:row>58</xdr:row>
      <xdr:rowOff>192881</xdr:rowOff>
    </xdr:from>
    <xdr:to>
      <xdr:col>1193</xdr:col>
      <xdr:colOff>207169</xdr:colOff>
      <xdr:row>59</xdr:row>
      <xdr:rowOff>0</xdr:rowOff>
    </xdr:to>
    <xdr:cxnSp macro="">
      <xdr:nvCxnSpPr>
        <xdr:cNvPr id="504" name="Conector recto de flecha 503">
          <a:extLst>
            <a:ext uri="{FF2B5EF4-FFF2-40B4-BE49-F238E27FC236}">
              <a16:creationId xmlns:a16="http://schemas.microsoft.com/office/drawing/2014/main" id="{25956C78-9FD2-4EA0-8D41-B4650090B7D8}"/>
            </a:ext>
          </a:extLst>
        </xdr:cNvPr>
        <xdr:cNvCxnSpPr/>
      </xdr:nvCxnSpPr>
      <xdr:spPr>
        <a:xfrm>
          <a:off x="201832369" y="10610850"/>
          <a:ext cx="84839175" cy="9525"/>
        </a:xfrm>
        <a:prstGeom prst="straightConnector1">
          <a:avLst/>
        </a:prstGeom>
        <a:ln>
          <a:solidFill>
            <a:srgbClr val="FFD966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837</xdr:col>
      <xdr:colOff>114300</xdr:colOff>
      <xdr:row>56</xdr:row>
      <xdr:rowOff>885825</xdr:rowOff>
    </xdr:from>
    <xdr:to>
      <xdr:col>837</xdr:col>
      <xdr:colOff>114300</xdr:colOff>
      <xdr:row>60</xdr:row>
      <xdr:rowOff>142875</xdr:rowOff>
    </xdr:to>
    <xdr:cxnSp macro="">
      <xdr:nvCxnSpPr>
        <xdr:cNvPr id="515" name="Conector recto de flecha 514">
          <a:extLst>
            <a:ext uri="{FF2B5EF4-FFF2-40B4-BE49-F238E27FC236}">
              <a16:creationId xmlns:a16="http://schemas.microsoft.com/office/drawing/2014/main" id="{E46FB9B7-D75D-4E0E-B312-F8A8E7A1D576}"/>
            </a:ext>
          </a:extLst>
        </xdr:cNvPr>
        <xdr:cNvCxnSpPr/>
      </xdr:nvCxnSpPr>
      <xdr:spPr>
        <a:xfrm flipV="1">
          <a:off x="200044050" y="9982200"/>
          <a:ext cx="0" cy="781050"/>
        </a:xfrm>
        <a:prstGeom prst="straightConnector1">
          <a:avLst/>
        </a:prstGeom>
        <a:ln>
          <a:solidFill>
            <a:srgbClr val="FFD966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938</xdr:col>
      <xdr:colOff>152400</xdr:colOff>
      <xdr:row>59</xdr:row>
      <xdr:rowOff>66675</xdr:rowOff>
    </xdr:from>
    <xdr:to>
      <xdr:col>938</xdr:col>
      <xdr:colOff>152400</xdr:colOff>
      <xdr:row>60</xdr:row>
      <xdr:rowOff>95250</xdr:rowOff>
    </xdr:to>
    <xdr:cxnSp macro="">
      <xdr:nvCxnSpPr>
        <xdr:cNvPr id="529" name="Conector recto de flecha 528">
          <a:extLst>
            <a:ext uri="{FF2B5EF4-FFF2-40B4-BE49-F238E27FC236}">
              <a16:creationId xmlns:a16="http://schemas.microsoft.com/office/drawing/2014/main" id="{176DC4BF-B823-4E59-A69E-DA4AADC88BCD}"/>
            </a:ext>
          </a:extLst>
        </xdr:cNvPr>
        <xdr:cNvCxnSpPr/>
      </xdr:nvCxnSpPr>
      <xdr:spPr>
        <a:xfrm flipV="1">
          <a:off x="224132775" y="10487025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59</xdr:row>
      <xdr:rowOff>171450</xdr:rowOff>
    </xdr:from>
    <xdr:to>
      <xdr:col>19</xdr:col>
      <xdr:colOff>57150</xdr:colOff>
      <xdr:row>61</xdr:row>
      <xdr:rowOff>0</xdr:rowOff>
    </xdr:to>
    <xdr:cxnSp macro="">
      <xdr:nvCxnSpPr>
        <xdr:cNvPr id="531" name="Conector recto de flecha 530">
          <a:extLst>
            <a:ext uri="{FF2B5EF4-FFF2-40B4-BE49-F238E27FC236}">
              <a16:creationId xmlns:a16="http://schemas.microsoft.com/office/drawing/2014/main" id="{EDDE6863-03A7-4485-83F6-BA6D95EC516C}"/>
            </a:ext>
          </a:extLst>
        </xdr:cNvPr>
        <xdr:cNvCxnSpPr/>
      </xdr:nvCxnSpPr>
      <xdr:spPr>
        <a:xfrm flipV="1">
          <a:off x="5200650" y="105918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212</xdr:col>
      <xdr:colOff>152400</xdr:colOff>
      <xdr:row>85</xdr:row>
      <xdr:rowOff>19050</xdr:rowOff>
    </xdr:from>
    <xdr:to>
      <xdr:col>212</xdr:col>
      <xdr:colOff>152400</xdr:colOff>
      <xdr:row>86</xdr:row>
      <xdr:rowOff>47625</xdr:rowOff>
    </xdr:to>
    <xdr:cxnSp macro="">
      <xdr:nvCxnSpPr>
        <xdr:cNvPr id="532" name="Conector recto de flecha 531">
          <a:extLst>
            <a:ext uri="{FF2B5EF4-FFF2-40B4-BE49-F238E27FC236}">
              <a16:creationId xmlns:a16="http://schemas.microsoft.com/office/drawing/2014/main" id="{A64CA909-C2AE-4B89-8031-4B5D8668AC73}"/>
            </a:ext>
          </a:extLst>
        </xdr:cNvPr>
        <xdr:cNvCxnSpPr/>
      </xdr:nvCxnSpPr>
      <xdr:spPr>
        <a:xfrm flipV="1">
          <a:off x="51254025" y="15706725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212</xdr:col>
      <xdr:colOff>161925</xdr:colOff>
      <xdr:row>62</xdr:row>
      <xdr:rowOff>152400</xdr:rowOff>
    </xdr:from>
    <xdr:to>
      <xdr:col>212</xdr:col>
      <xdr:colOff>161925</xdr:colOff>
      <xdr:row>63</xdr:row>
      <xdr:rowOff>180975</xdr:rowOff>
    </xdr:to>
    <xdr:cxnSp macro="">
      <xdr:nvCxnSpPr>
        <xdr:cNvPr id="533" name="Conector recto de flecha 532">
          <a:extLst>
            <a:ext uri="{FF2B5EF4-FFF2-40B4-BE49-F238E27FC236}">
              <a16:creationId xmlns:a16="http://schemas.microsoft.com/office/drawing/2014/main" id="{837C81B8-5CBF-4113-94CF-3F2CD59F46AB}"/>
            </a:ext>
          </a:extLst>
        </xdr:cNvPr>
        <xdr:cNvCxnSpPr/>
      </xdr:nvCxnSpPr>
      <xdr:spPr>
        <a:xfrm flipV="1">
          <a:off x="51263550" y="11172825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222</xdr:col>
      <xdr:colOff>121628</xdr:colOff>
      <xdr:row>62</xdr:row>
      <xdr:rowOff>21248</xdr:rowOff>
    </xdr:from>
    <xdr:to>
      <xdr:col>222</xdr:col>
      <xdr:colOff>124558</xdr:colOff>
      <xdr:row>63</xdr:row>
      <xdr:rowOff>117231</xdr:rowOff>
    </xdr:to>
    <xdr:cxnSp macro="">
      <xdr:nvCxnSpPr>
        <xdr:cNvPr id="534" name="Conector recto de flecha 533">
          <a:extLst>
            <a:ext uri="{FF2B5EF4-FFF2-40B4-BE49-F238E27FC236}">
              <a16:creationId xmlns:a16="http://schemas.microsoft.com/office/drawing/2014/main" id="{5C671207-4827-42D7-BEB0-408FD752AADE}"/>
            </a:ext>
          </a:extLst>
        </xdr:cNvPr>
        <xdr:cNvCxnSpPr/>
      </xdr:nvCxnSpPr>
      <xdr:spPr>
        <a:xfrm flipH="1" flipV="1">
          <a:off x="54399474" y="11026286"/>
          <a:ext cx="2930" cy="29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304</xdr:col>
      <xdr:colOff>152400</xdr:colOff>
      <xdr:row>58</xdr:row>
      <xdr:rowOff>142875</xdr:rowOff>
    </xdr:from>
    <xdr:to>
      <xdr:col>304</xdr:col>
      <xdr:colOff>152400</xdr:colOff>
      <xdr:row>59</xdr:row>
      <xdr:rowOff>171450</xdr:rowOff>
    </xdr:to>
    <xdr:cxnSp macro="">
      <xdr:nvCxnSpPr>
        <xdr:cNvPr id="537" name="Conector recto de flecha 536">
          <a:extLst>
            <a:ext uri="{FF2B5EF4-FFF2-40B4-BE49-F238E27FC236}">
              <a16:creationId xmlns:a16="http://schemas.microsoft.com/office/drawing/2014/main" id="{67222DC6-77BA-4DB6-AD14-741C6907A1D7}"/>
            </a:ext>
          </a:extLst>
        </xdr:cNvPr>
        <xdr:cNvCxnSpPr/>
      </xdr:nvCxnSpPr>
      <xdr:spPr>
        <a:xfrm flipV="1">
          <a:off x="73161525" y="103632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665</xdr:col>
      <xdr:colOff>111125</xdr:colOff>
      <xdr:row>60</xdr:row>
      <xdr:rowOff>25400</xdr:rowOff>
    </xdr:from>
    <xdr:to>
      <xdr:col>665</xdr:col>
      <xdr:colOff>114300</xdr:colOff>
      <xdr:row>63</xdr:row>
      <xdr:rowOff>0</xdr:rowOff>
    </xdr:to>
    <xdr:cxnSp macro="">
      <xdr:nvCxnSpPr>
        <xdr:cNvPr id="538" name="Conector recto de flecha 537">
          <a:extLst>
            <a:ext uri="{FF2B5EF4-FFF2-40B4-BE49-F238E27FC236}">
              <a16:creationId xmlns:a16="http://schemas.microsoft.com/office/drawing/2014/main" id="{82683A6D-51C3-4BCE-9E50-DCA75E96021B}"/>
            </a:ext>
          </a:extLst>
        </xdr:cNvPr>
        <xdr:cNvCxnSpPr/>
      </xdr:nvCxnSpPr>
      <xdr:spPr>
        <a:xfrm flipH="1" flipV="1">
          <a:off x="163534725" y="10579100"/>
          <a:ext cx="3175" cy="5842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701</xdr:col>
      <xdr:colOff>123825</xdr:colOff>
      <xdr:row>59</xdr:row>
      <xdr:rowOff>0</xdr:rowOff>
    </xdr:from>
    <xdr:to>
      <xdr:col>701</xdr:col>
      <xdr:colOff>123825</xdr:colOff>
      <xdr:row>60</xdr:row>
      <xdr:rowOff>28575</xdr:rowOff>
    </xdr:to>
    <xdr:cxnSp macro="">
      <xdr:nvCxnSpPr>
        <xdr:cNvPr id="539" name="Conector recto de flecha 538">
          <a:extLst>
            <a:ext uri="{FF2B5EF4-FFF2-40B4-BE49-F238E27FC236}">
              <a16:creationId xmlns:a16="http://schemas.microsoft.com/office/drawing/2014/main" id="{010C90DF-A6F2-4996-A4A2-00FB6863F873}"/>
            </a:ext>
          </a:extLst>
        </xdr:cNvPr>
        <xdr:cNvCxnSpPr/>
      </xdr:nvCxnSpPr>
      <xdr:spPr>
        <a:xfrm flipV="1">
          <a:off x="167668575" y="1042035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1021</xdr:col>
      <xdr:colOff>9525</xdr:colOff>
      <xdr:row>59</xdr:row>
      <xdr:rowOff>104775</xdr:rowOff>
    </xdr:from>
    <xdr:to>
      <xdr:col>1021</xdr:col>
      <xdr:colOff>9525</xdr:colOff>
      <xdr:row>61</xdr:row>
      <xdr:rowOff>47625</xdr:rowOff>
    </xdr:to>
    <xdr:cxnSp macro="">
      <xdr:nvCxnSpPr>
        <xdr:cNvPr id="541" name="Conector recto de flecha 540">
          <a:extLst>
            <a:ext uri="{FF2B5EF4-FFF2-40B4-BE49-F238E27FC236}">
              <a16:creationId xmlns:a16="http://schemas.microsoft.com/office/drawing/2014/main" id="{CD6EF8F1-7D1D-49F6-83C0-8A0524C34541}"/>
            </a:ext>
          </a:extLst>
        </xdr:cNvPr>
        <xdr:cNvCxnSpPr/>
      </xdr:nvCxnSpPr>
      <xdr:spPr>
        <a:xfrm flipV="1">
          <a:off x="243754275" y="10525125"/>
          <a:ext cx="0" cy="342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903</xdr:col>
      <xdr:colOff>51954</xdr:colOff>
      <xdr:row>77</xdr:row>
      <xdr:rowOff>57150</xdr:rowOff>
    </xdr:from>
    <xdr:to>
      <xdr:col>963</xdr:col>
      <xdr:colOff>133350</xdr:colOff>
      <xdr:row>77</xdr:row>
      <xdr:rowOff>60613</xdr:rowOff>
    </xdr:to>
    <xdr:cxnSp macro="">
      <xdr:nvCxnSpPr>
        <xdr:cNvPr id="546" name="Conector recto de flecha 545">
          <a:extLst>
            <a:ext uri="{FF2B5EF4-FFF2-40B4-BE49-F238E27FC236}">
              <a16:creationId xmlns:a16="http://schemas.microsoft.com/office/drawing/2014/main" id="{D3745E77-B96E-4A0D-A81D-D3C953DDC1D0}"/>
            </a:ext>
          </a:extLst>
        </xdr:cNvPr>
        <xdr:cNvCxnSpPr/>
      </xdr:nvCxnSpPr>
      <xdr:spPr>
        <a:xfrm flipV="1">
          <a:off x="219585886" y="14128173"/>
          <a:ext cx="14628669" cy="3463"/>
        </a:xfrm>
        <a:prstGeom prst="straightConnector1">
          <a:avLst/>
        </a:prstGeom>
        <a:ln>
          <a:solidFill>
            <a:srgbClr val="FF99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903</xdr:col>
      <xdr:colOff>66675</xdr:colOff>
      <xdr:row>56</xdr:row>
      <xdr:rowOff>904875</xdr:rowOff>
    </xdr:from>
    <xdr:to>
      <xdr:col>903</xdr:col>
      <xdr:colOff>76200</xdr:colOff>
      <xdr:row>77</xdr:row>
      <xdr:rowOff>180975</xdr:rowOff>
    </xdr:to>
    <xdr:cxnSp macro="">
      <xdr:nvCxnSpPr>
        <xdr:cNvPr id="548" name="Conector recto de flecha 547">
          <a:extLst>
            <a:ext uri="{FF2B5EF4-FFF2-40B4-BE49-F238E27FC236}">
              <a16:creationId xmlns:a16="http://schemas.microsoft.com/office/drawing/2014/main" id="{20014E4C-7FA0-4663-B621-3F7600787367}"/>
            </a:ext>
          </a:extLst>
        </xdr:cNvPr>
        <xdr:cNvCxnSpPr/>
      </xdr:nvCxnSpPr>
      <xdr:spPr>
        <a:xfrm flipV="1">
          <a:off x="215712675" y="10001250"/>
          <a:ext cx="9525" cy="4267200"/>
        </a:xfrm>
        <a:prstGeom prst="straightConnector1">
          <a:avLst/>
        </a:prstGeom>
        <a:ln>
          <a:solidFill>
            <a:srgbClr val="FF99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963</xdr:col>
      <xdr:colOff>123825</xdr:colOff>
      <xdr:row>56</xdr:row>
      <xdr:rowOff>904875</xdr:rowOff>
    </xdr:from>
    <xdr:to>
      <xdr:col>963</xdr:col>
      <xdr:colOff>133350</xdr:colOff>
      <xdr:row>77</xdr:row>
      <xdr:rowOff>180975</xdr:rowOff>
    </xdr:to>
    <xdr:cxnSp macro="">
      <xdr:nvCxnSpPr>
        <xdr:cNvPr id="556" name="Conector recto de flecha 555">
          <a:extLst>
            <a:ext uri="{FF2B5EF4-FFF2-40B4-BE49-F238E27FC236}">
              <a16:creationId xmlns:a16="http://schemas.microsoft.com/office/drawing/2014/main" id="{5782CB5D-7946-4AED-B772-517B7938DEBE}"/>
            </a:ext>
          </a:extLst>
        </xdr:cNvPr>
        <xdr:cNvCxnSpPr/>
      </xdr:nvCxnSpPr>
      <xdr:spPr>
        <a:xfrm flipV="1">
          <a:off x="230057325" y="10001250"/>
          <a:ext cx="9525" cy="4267200"/>
        </a:xfrm>
        <a:prstGeom prst="straightConnector1">
          <a:avLst/>
        </a:prstGeom>
        <a:ln>
          <a:solidFill>
            <a:srgbClr val="FF99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331</xdr:col>
      <xdr:colOff>198438</xdr:colOff>
      <xdr:row>58</xdr:row>
      <xdr:rowOff>127000</xdr:rowOff>
    </xdr:from>
    <xdr:to>
      <xdr:col>331</xdr:col>
      <xdr:colOff>198438</xdr:colOff>
      <xdr:row>60</xdr:row>
      <xdr:rowOff>19844</xdr:rowOff>
    </xdr:to>
    <xdr:cxnSp macro="">
      <xdr:nvCxnSpPr>
        <xdr:cNvPr id="563" name="Conector recto de flecha 562">
          <a:extLst>
            <a:ext uri="{FF2B5EF4-FFF2-40B4-BE49-F238E27FC236}">
              <a16:creationId xmlns:a16="http://schemas.microsoft.com/office/drawing/2014/main" id="{0749D200-7265-4001-9A64-94A376BB7591}"/>
            </a:ext>
          </a:extLst>
        </xdr:cNvPr>
        <xdr:cNvCxnSpPr/>
      </xdr:nvCxnSpPr>
      <xdr:spPr>
        <a:xfrm flipV="1">
          <a:off x="81399063" y="10544969"/>
          <a:ext cx="0" cy="2976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405</xdr:col>
      <xdr:colOff>215900</xdr:colOff>
      <xdr:row>56</xdr:row>
      <xdr:rowOff>0</xdr:rowOff>
    </xdr:from>
    <xdr:ext cx="43539" cy="6019799"/>
    <xdr:grpSp>
      <xdr:nvGrpSpPr>
        <xdr:cNvPr id="248" name="Shape 2">
          <a:extLst>
            <a:ext uri="{FF2B5EF4-FFF2-40B4-BE49-F238E27FC236}">
              <a16:creationId xmlns:a16="http://schemas.microsoft.com/office/drawing/2014/main" id="{B4D89497-E6A1-4B68-881D-2FDE69C4F45D}"/>
            </a:ext>
          </a:extLst>
        </xdr:cNvPr>
        <xdr:cNvGrpSpPr/>
      </xdr:nvGrpSpPr>
      <xdr:grpSpPr>
        <a:xfrm>
          <a:off x="112245775" y="10937875"/>
          <a:ext cx="43539" cy="6019799"/>
          <a:chOff x="8437249" y="3413151"/>
          <a:chExt cx="250724" cy="961743"/>
        </a:xfrm>
      </xdr:grpSpPr>
      <xdr:cxnSp macro="">
        <xdr:nvCxnSpPr>
          <xdr:cNvPr id="249" name="Shape 21">
            <a:extLst>
              <a:ext uri="{FF2B5EF4-FFF2-40B4-BE49-F238E27FC236}">
                <a16:creationId xmlns:a16="http://schemas.microsoft.com/office/drawing/2014/main" id="{E95972D0-385B-4E3B-AD0C-705FB9279935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386</xdr:col>
      <xdr:colOff>90487</xdr:colOff>
      <xdr:row>63</xdr:row>
      <xdr:rowOff>11907</xdr:rowOff>
    </xdr:from>
    <xdr:ext cx="1133475" cy="742950"/>
    <xdr:pic>
      <xdr:nvPicPr>
        <xdr:cNvPr id="254" name="image7.jpg" descr="TRACTOR ORUGAS.JPG">
          <a:extLst>
            <a:ext uri="{FF2B5EF4-FFF2-40B4-BE49-F238E27FC236}">
              <a16:creationId xmlns:a16="http://schemas.microsoft.com/office/drawing/2014/main" id="{B9A8EB9E-DF47-4EE6-B912-5B62F44105CB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387987" y="11441907"/>
          <a:ext cx="11334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484</xdr:col>
      <xdr:colOff>203200</xdr:colOff>
      <xdr:row>56</xdr:row>
      <xdr:rowOff>12700</xdr:rowOff>
    </xdr:from>
    <xdr:ext cx="43539" cy="6019799"/>
    <xdr:grpSp>
      <xdr:nvGrpSpPr>
        <xdr:cNvPr id="255" name="Shape 2">
          <a:extLst>
            <a:ext uri="{FF2B5EF4-FFF2-40B4-BE49-F238E27FC236}">
              <a16:creationId xmlns:a16="http://schemas.microsoft.com/office/drawing/2014/main" id="{5CEDBEB6-8BB9-445F-AC72-CB6088640083}"/>
            </a:ext>
          </a:extLst>
        </xdr:cNvPr>
        <xdr:cNvGrpSpPr/>
      </xdr:nvGrpSpPr>
      <xdr:grpSpPr>
        <a:xfrm>
          <a:off x="133553200" y="10950575"/>
          <a:ext cx="43539" cy="6019799"/>
          <a:chOff x="8437249" y="3413151"/>
          <a:chExt cx="250724" cy="961743"/>
        </a:xfrm>
      </xdr:grpSpPr>
      <xdr:cxnSp macro="">
        <xdr:nvCxnSpPr>
          <xdr:cNvPr id="256" name="Shape 21">
            <a:extLst>
              <a:ext uri="{FF2B5EF4-FFF2-40B4-BE49-F238E27FC236}">
                <a16:creationId xmlns:a16="http://schemas.microsoft.com/office/drawing/2014/main" id="{8F776A25-1BF5-4BD8-8B99-CBC654539FEA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480</xdr:col>
      <xdr:colOff>157163</xdr:colOff>
      <xdr:row>69</xdr:row>
      <xdr:rowOff>71437</xdr:rowOff>
    </xdr:from>
    <xdr:ext cx="1143000" cy="733425"/>
    <xdr:pic>
      <xdr:nvPicPr>
        <xdr:cNvPr id="257" name="image7.jpg" descr="TRACTOR ORUGAS.JPG">
          <a:extLst>
            <a:ext uri="{FF2B5EF4-FFF2-40B4-BE49-F238E27FC236}">
              <a16:creationId xmlns:a16="http://schemas.microsoft.com/office/drawing/2014/main" id="{A7D7D112-6FBC-46A2-8C24-FAEE33D373E8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6838413" y="12715875"/>
          <a:ext cx="1143000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657</xdr:col>
      <xdr:colOff>215900</xdr:colOff>
      <xdr:row>56</xdr:row>
      <xdr:rowOff>0</xdr:rowOff>
    </xdr:from>
    <xdr:ext cx="43539" cy="6019799"/>
    <xdr:grpSp>
      <xdr:nvGrpSpPr>
        <xdr:cNvPr id="258" name="Shape 2">
          <a:extLst>
            <a:ext uri="{FF2B5EF4-FFF2-40B4-BE49-F238E27FC236}">
              <a16:creationId xmlns:a16="http://schemas.microsoft.com/office/drawing/2014/main" id="{08AE932A-F080-40A7-8DBB-019613BB685D}"/>
            </a:ext>
          </a:extLst>
        </xdr:cNvPr>
        <xdr:cNvGrpSpPr/>
      </xdr:nvGrpSpPr>
      <xdr:grpSpPr>
        <a:xfrm>
          <a:off x="180254275" y="10937875"/>
          <a:ext cx="43539" cy="6019799"/>
          <a:chOff x="8437249" y="3413151"/>
          <a:chExt cx="250724" cy="961743"/>
        </a:xfrm>
      </xdr:grpSpPr>
      <xdr:cxnSp macro="">
        <xdr:nvCxnSpPr>
          <xdr:cNvPr id="260" name="Shape 21">
            <a:extLst>
              <a:ext uri="{FF2B5EF4-FFF2-40B4-BE49-F238E27FC236}">
                <a16:creationId xmlns:a16="http://schemas.microsoft.com/office/drawing/2014/main" id="{C07191CE-0261-47A6-BDDA-888E50795BF9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632</xdr:col>
      <xdr:colOff>202670</xdr:colOff>
      <xdr:row>74</xdr:row>
      <xdr:rowOff>43128</xdr:rowOff>
    </xdr:from>
    <xdr:ext cx="1143000" cy="733425"/>
    <xdr:pic>
      <xdr:nvPicPr>
        <xdr:cNvPr id="261" name="image7.jpg" descr="TRACTOR ORUGAS.JPG">
          <a:extLst>
            <a:ext uri="{FF2B5EF4-FFF2-40B4-BE49-F238E27FC236}">
              <a16:creationId xmlns:a16="http://schemas.microsoft.com/office/drawing/2014/main" id="{EBFADCF7-BA3E-41B0-AB9B-E11AD59A8AD7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53078920" y="13759128"/>
          <a:ext cx="1143000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804</xdr:col>
      <xdr:colOff>215900</xdr:colOff>
      <xdr:row>56</xdr:row>
      <xdr:rowOff>12700</xdr:rowOff>
    </xdr:from>
    <xdr:ext cx="43539" cy="6019799"/>
    <xdr:grpSp>
      <xdr:nvGrpSpPr>
        <xdr:cNvPr id="262" name="Shape 2">
          <a:extLst>
            <a:ext uri="{FF2B5EF4-FFF2-40B4-BE49-F238E27FC236}">
              <a16:creationId xmlns:a16="http://schemas.microsoft.com/office/drawing/2014/main" id="{ABE17F44-B106-4251-9A23-89380D8E4B2B}"/>
            </a:ext>
          </a:extLst>
        </xdr:cNvPr>
        <xdr:cNvGrpSpPr/>
      </xdr:nvGrpSpPr>
      <xdr:grpSpPr>
        <a:xfrm>
          <a:off x="219925900" y="10950575"/>
          <a:ext cx="43539" cy="6019799"/>
          <a:chOff x="8437249" y="3413151"/>
          <a:chExt cx="250724" cy="961743"/>
        </a:xfrm>
      </xdr:grpSpPr>
      <xdr:cxnSp macro="">
        <xdr:nvCxnSpPr>
          <xdr:cNvPr id="263" name="Shape 21">
            <a:extLst>
              <a:ext uri="{FF2B5EF4-FFF2-40B4-BE49-F238E27FC236}">
                <a16:creationId xmlns:a16="http://schemas.microsoft.com/office/drawing/2014/main" id="{AC1BF879-C82C-4EF4-B5EC-184BF6A1E682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780</xdr:col>
      <xdr:colOff>119326</xdr:colOff>
      <xdr:row>69</xdr:row>
      <xdr:rowOff>17514</xdr:rowOff>
    </xdr:from>
    <xdr:ext cx="1143000" cy="733425"/>
    <xdr:pic>
      <xdr:nvPicPr>
        <xdr:cNvPr id="266" name="image7.jpg" descr="TRACTOR ORUGAS.JPG">
          <a:extLst>
            <a:ext uri="{FF2B5EF4-FFF2-40B4-BE49-F238E27FC236}">
              <a16:creationId xmlns:a16="http://schemas.microsoft.com/office/drawing/2014/main" id="{C0B283DA-2B2C-4F46-84D9-B8CC6F179E5F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88238076" y="12661952"/>
          <a:ext cx="1143000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392</xdr:col>
      <xdr:colOff>63500</xdr:colOff>
      <xdr:row>63</xdr:row>
      <xdr:rowOff>166686</xdr:rowOff>
    </xdr:from>
    <xdr:ext cx="1266825" cy="600075"/>
    <xdr:pic>
      <xdr:nvPicPr>
        <xdr:cNvPr id="272" name="image6.jpg" descr="EXCAVADORA.JPG">
          <a:extLst>
            <a:ext uri="{FF2B5EF4-FFF2-40B4-BE49-F238E27FC236}">
              <a16:creationId xmlns:a16="http://schemas.microsoft.com/office/drawing/2014/main" id="{70BBC37A-BD6B-4AC9-B8CB-CC5EFD374761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5789750" y="11596686"/>
          <a:ext cx="1266825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480</xdr:col>
      <xdr:colOff>52916</xdr:colOff>
      <xdr:row>73</xdr:row>
      <xdr:rowOff>97896</xdr:rowOff>
    </xdr:from>
    <xdr:ext cx="1266825" cy="600075"/>
    <xdr:pic>
      <xdr:nvPicPr>
        <xdr:cNvPr id="273" name="image6.jpg" descr="EXCAVADORA.JPG">
          <a:extLst>
            <a:ext uri="{FF2B5EF4-FFF2-40B4-BE49-F238E27FC236}">
              <a16:creationId xmlns:a16="http://schemas.microsoft.com/office/drawing/2014/main" id="{02E98950-071C-4D48-8C9B-F3B49023872A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16734166" y="13611490"/>
          <a:ext cx="1266825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780</xdr:col>
      <xdr:colOff>33073</xdr:colOff>
      <xdr:row>72</xdr:row>
      <xdr:rowOff>133616</xdr:rowOff>
    </xdr:from>
    <xdr:ext cx="1266825" cy="600075"/>
    <xdr:pic>
      <xdr:nvPicPr>
        <xdr:cNvPr id="275" name="image6.jpg" descr="EXCAVADORA.JPG">
          <a:extLst>
            <a:ext uri="{FF2B5EF4-FFF2-40B4-BE49-F238E27FC236}">
              <a16:creationId xmlns:a16="http://schemas.microsoft.com/office/drawing/2014/main" id="{53510A05-B736-4E8B-A812-6DF8F9A75AE5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88151823" y="13444804"/>
          <a:ext cx="1266825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49</xdr:col>
      <xdr:colOff>119062</xdr:colOff>
      <xdr:row>66</xdr:row>
      <xdr:rowOff>130968</xdr:rowOff>
    </xdr:from>
    <xdr:ext cx="1242462" cy="430605"/>
    <xdr:pic>
      <xdr:nvPicPr>
        <xdr:cNvPr id="253" name="image5.jpg" descr="MOTOCONF.JPG">
          <a:extLst>
            <a:ext uri="{FF2B5EF4-FFF2-40B4-BE49-F238E27FC236}">
              <a16:creationId xmlns:a16="http://schemas.microsoft.com/office/drawing/2014/main" id="{56A89536-E01E-4FEA-BA74-53CACB5A4AB4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4168437" y="12168187"/>
          <a:ext cx="1242462" cy="430605"/>
        </a:xfrm>
        <a:prstGeom prst="rect">
          <a:avLst/>
        </a:prstGeom>
        <a:noFill/>
      </xdr:spPr>
    </xdr:pic>
    <xdr:clientData fLocksWithSheet="0"/>
  </xdr:oneCellAnchor>
  <xdr:oneCellAnchor>
    <xdr:from>
      <xdr:col>45</xdr:col>
      <xdr:colOff>59531</xdr:colOff>
      <xdr:row>66</xdr:row>
      <xdr:rowOff>154782</xdr:rowOff>
    </xdr:from>
    <xdr:ext cx="892024" cy="394721"/>
    <xdr:pic>
      <xdr:nvPicPr>
        <xdr:cNvPr id="265" name="image3.jpg" descr="TRACTOCOMPACTADOR.JPG">
          <a:extLst>
            <a:ext uri="{FF2B5EF4-FFF2-40B4-BE49-F238E27FC236}">
              <a16:creationId xmlns:a16="http://schemas.microsoft.com/office/drawing/2014/main" id="{C693C3E2-9C4B-4C93-8A95-C0DAC2140A8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156406" y="12192001"/>
          <a:ext cx="892024" cy="394721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34</xdr:col>
      <xdr:colOff>107156</xdr:colOff>
      <xdr:row>66</xdr:row>
      <xdr:rowOff>21845</xdr:rowOff>
    </xdr:from>
    <xdr:to>
      <xdr:col>40</xdr:col>
      <xdr:colOff>73819</xdr:colOff>
      <xdr:row>68</xdr:row>
      <xdr:rowOff>152248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D49DB9E-52EA-4AB7-B675-DC632460C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965656" y="12137645"/>
          <a:ext cx="1452563" cy="53045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71</xdr:row>
      <xdr:rowOff>119063</xdr:rowOff>
    </xdr:from>
    <xdr:to>
      <xdr:col>4</xdr:col>
      <xdr:colOff>0</xdr:colOff>
      <xdr:row>74</xdr:row>
      <xdr:rowOff>47060</xdr:rowOff>
    </xdr:to>
    <xdr:pic>
      <xdr:nvPicPr>
        <xdr:cNvPr id="267" name="Imagen 266">
          <a:extLst>
            <a:ext uri="{FF2B5EF4-FFF2-40B4-BE49-F238E27FC236}">
              <a16:creationId xmlns:a16="http://schemas.microsoft.com/office/drawing/2014/main" id="{8263F724-A2EF-4007-AB99-4686524B0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7625" y="13227844"/>
          <a:ext cx="1404938" cy="535215"/>
        </a:xfrm>
        <a:prstGeom prst="rect">
          <a:avLst/>
        </a:prstGeom>
      </xdr:spPr>
    </xdr:pic>
    <xdr:clientData/>
  </xdr:twoCellAnchor>
  <xdr:twoCellAnchor>
    <xdr:from>
      <xdr:col>979</xdr:col>
      <xdr:colOff>59531</xdr:colOff>
      <xdr:row>65</xdr:row>
      <xdr:rowOff>142874</xdr:rowOff>
    </xdr:from>
    <xdr:to>
      <xdr:col>987</xdr:col>
      <xdr:colOff>183905</xdr:colOff>
      <xdr:row>71</xdr:row>
      <xdr:rowOff>177595</xdr:rowOff>
    </xdr:to>
    <xdr:sp macro="" textlink="">
      <xdr:nvSpPr>
        <xdr:cNvPr id="276" name="Shape 31">
          <a:extLst>
            <a:ext uri="{FF2B5EF4-FFF2-40B4-BE49-F238E27FC236}">
              <a16:creationId xmlns:a16="http://schemas.microsoft.com/office/drawing/2014/main" id="{C35EBB53-2405-4045-9AC1-F4647C650FA5}"/>
            </a:ext>
          </a:extLst>
        </xdr:cNvPr>
        <xdr:cNvSpPr/>
      </xdr:nvSpPr>
      <xdr:spPr>
        <a:xfrm>
          <a:off x="235565156" y="11977687"/>
          <a:ext cx="2029374" cy="1308689"/>
        </a:xfrm>
        <a:custGeom>
          <a:avLst/>
          <a:gdLst/>
          <a:ahLst/>
          <a:cxnLst/>
          <a:rect l="l" t="t" r="r" b="b"/>
          <a:pathLst>
            <a:path w="120000" h="120000" extrusionOk="0">
              <a:moveTo>
                <a:pt x="0" y="0"/>
              </a:moveTo>
              <a:lnTo>
                <a:pt x="120000" y="0"/>
              </a:lnTo>
              <a:lnTo>
                <a:pt x="120000" y="120000"/>
              </a:lnTo>
              <a:lnTo>
                <a:pt x="0" y="120000"/>
              </a:lnTo>
              <a:close/>
            </a:path>
            <a:path w="120000" h="120000" fill="none" extrusionOk="0">
              <a:moveTo>
                <a:pt x="120161" y="1043"/>
              </a:moveTo>
              <a:lnTo>
                <a:pt x="118994" y="-1349"/>
              </a:lnTo>
            </a:path>
          </a:pathLst>
        </a:custGeom>
        <a:solidFill>
          <a:srgbClr val="FF9900"/>
        </a:solidFill>
        <a:ln w="12700" cap="flat" cmpd="sng">
          <a:solidFill>
            <a:srgbClr val="000000"/>
          </a:solidFill>
          <a:prstDash val="dash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b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BANCO: </a:t>
          </a:r>
          <a:r>
            <a:rPr lang="es-E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ROBERTO UC I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- TIRO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PK: 4017+060</a:t>
          </a:r>
          <a:endParaRPr sz="1100">
            <a:solidFill>
              <a:schemeClr val="dk1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MARGEN: IZQUIERDA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DIST. TRONCAL: 0.40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AREA DE INFLUENCIA: 3.60 KM </a:t>
          </a:r>
          <a:endParaRPr sz="11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oneCellAnchor>
    <xdr:from>
      <xdr:col>40</xdr:col>
      <xdr:colOff>171450</xdr:colOff>
      <xdr:row>66</xdr:row>
      <xdr:rowOff>133350</xdr:rowOff>
    </xdr:from>
    <xdr:ext cx="1059278" cy="452135"/>
    <xdr:pic>
      <xdr:nvPicPr>
        <xdr:cNvPr id="278" name="image6.jpg" descr="EXCAVADORA.JPG">
          <a:extLst>
            <a:ext uri="{FF2B5EF4-FFF2-40B4-BE49-F238E27FC236}">
              <a16:creationId xmlns:a16="http://schemas.microsoft.com/office/drawing/2014/main" id="{F089BCCD-4390-433F-B4CC-9B80A0DEA5D8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2515850" y="12249150"/>
          <a:ext cx="1059278" cy="452135"/>
        </a:xfrm>
        <a:prstGeom prst="rect">
          <a:avLst/>
        </a:prstGeom>
        <a:noFill/>
      </xdr:spPr>
    </xdr:pic>
    <xdr:clientData fLocksWithSheet="0"/>
  </xdr:oneCellAnchor>
  <xdr:oneCellAnchor>
    <xdr:from>
      <xdr:col>79</xdr:col>
      <xdr:colOff>90487</xdr:colOff>
      <xdr:row>71</xdr:row>
      <xdr:rowOff>11907</xdr:rowOff>
    </xdr:from>
    <xdr:ext cx="1133475" cy="742950"/>
    <xdr:pic>
      <xdr:nvPicPr>
        <xdr:cNvPr id="281" name="image7.jpg" descr="TRACTOR ORUGAS.JPG">
          <a:extLst>
            <a:ext uri="{FF2B5EF4-FFF2-40B4-BE49-F238E27FC236}">
              <a16:creationId xmlns:a16="http://schemas.microsoft.com/office/drawing/2014/main" id="{697C8FD4-18D7-4A91-9032-514AA63D3F8C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8121787" y="11527632"/>
          <a:ext cx="11334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85</xdr:col>
      <xdr:colOff>63500</xdr:colOff>
      <xdr:row>71</xdr:row>
      <xdr:rowOff>166686</xdr:rowOff>
    </xdr:from>
    <xdr:ext cx="1266825" cy="600075"/>
    <xdr:pic>
      <xdr:nvPicPr>
        <xdr:cNvPr id="282" name="image6.jpg" descr="EXCAVADORA.JPG">
          <a:extLst>
            <a:ext uri="{FF2B5EF4-FFF2-40B4-BE49-F238E27FC236}">
              <a16:creationId xmlns:a16="http://schemas.microsoft.com/office/drawing/2014/main" id="{B3D5F884-29EE-4F84-9908-40E1A64D5032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99580700" y="11682411"/>
          <a:ext cx="1266825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77</xdr:col>
      <xdr:colOff>209550</xdr:colOff>
      <xdr:row>56</xdr:row>
      <xdr:rowOff>28575</xdr:rowOff>
    </xdr:from>
    <xdr:ext cx="43539" cy="6019799"/>
    <xdr:grpSp>
      <xdr:nvGrpSpPr>
        <xdr:cNvPr id="283" name="Shape 2">
          <a:extLst>
            <a:ext uri="{FF2B5EF4-FFF2-40B4-BE49-F238E27FC236}">
              <a16:creationId xmlns:a16="http://schemas.microsoft.com/office/drawing/2014/main" id="{B4F64509-8095-4BDD-AE3D-BF46BAFD78BF}"/>
            </a:ext>
          </a:extLst>
        </xdr:cNvPr>
        <xdr:cNvGrpSpPr/>
      </xdr:nvGrpSpPr>
      <xdr:grpSpPr>
        <a:xfrm>
          <a:off x="23720425" y="10966450"/>
          <a:ext cx="43539" cy="6019799"/>
          <a:chOff x="8437249" y="3413151"/>
          <a:chExt cx="250724" cy="961743"/>
        </a:xfrm>
      </xdr:grpSpPr>
      <xdr:cxnSp macro="">
        <xdr:nvCxnSpPr>
          <xdr:cNvPr id="284" name="Shape 21">
            <a:extLst>
              <a:ext uri="{FF2B5EF4-FFF2-40B4-BE49-F238E27FC236}">
                <a16:creationId xmlns:a16="http://schemas.microsoft.com/office/drawing/2014/main" id="{71F2DF2B-618F-4108-87D5-22FA2F51029B}"/>
              </a:ext>
            </a:extLst>
          </xdr:cNvPr>
          <xdr:cNvCxnSpPr/>
        </xdr:nvCxnSpPr>
        <xdr:spPr>
          <a:xfrm rot="5400000" flipH="1" flipV="1">
            <a:off x="8081739" y="3768661"/>
            <a:ext cx="961743" cy="250724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323</xdr:col>
      <xdr:colOff>44450</xdr:colOff>
      <xdr:row>81</xdr:row>
      <xdr:rowOff>194922</xdr:rowOff>
    </xdr:from>
    <xdr:ext cx="1266825" cy="600075"/>
    <xdr:pic>
      <xdr:nvPicPr>
        <xdr:cNvPr id="285" name="image6.jpg" descr="EXCAVADORA.JPG">
          <a:extLst>
            <a:ext uri="{FF2B5EF4-FFF2-40B4-BE49-F238E27FC236}">
              <a16:creationId xmlns:a16="http://schemas.microsoft.com/office/drawing/2014/main" id="{4A49E74C-0315-4BBD-954D-26397CDF4132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8986621" y="19212265"/>
          <a:ext cx="1266825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329</xdr:col>
      <xdr:colOff>82549</xdr:colOff>
      <xdr:row>81</xdr:row>
      <xdr:rowOff>130967</xdr:rowOff>
    </xdr:from>
    <xdr:ext cx="955951" cy="702126"/>
    <xdr:pic>
      <xdr:nvPicPr>
        <xdr:cNvPr id="287" name="Imagen 286">
          <a:extLst>
            <a:ext uri="{FF2B5EF4-FFF2-40B4-BE49-F238E27FC236}">
              <a16:creationId xmlns:a16="http://schemas.microsoft.com/office/drawing/2014/main" id="{15461325-AD82-4D7E-950F-24C32AEC5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61635" y="19148310"/>
          <a:ext cx="955951" cy="702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49</xdr:col>
      <xdr:colOff>119062</xdr:colOff>
      <xdr:row>66</xdr:row>
      <xdr:rowOff>130968</xdr:rowOff>
    </xdr:from>
    <xdr:ext cx="1242462" cy="430605"/>
    <xdr:pic>
      <xdr:nvPicPr>
        <xdr:cNvPr id="288" name="image5.jpg" descr="MOTOCONF.JPG">
          <a:extLst>
            <a:ext uri="{FF2B5EF4-FFF2-40B4-BE49-F238E27FC236}">
              <a16:creationId xmlns:a16="http://schemas.microsoft.com/office/drawing/2014/main" id="{3AFBE9D3-A849-476B-B18D-493E9D84DC9D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4335805" y="12410054"/>
          <a:ext cx="1242462" cy="430605"/>
        </a:xfrm>
        <a:prstGeom prst="rect">
          <a:avLst/>
        </a:prstGeom>
        <a:noFill/>
      </xdr:spPr>
    </xdr:pic>
    <xdr:clientData fLocksWithSheet="0"/>
  </xdr:oneCellAnchor>
  <xdr:oneCellAnchor>
    <xdr:from>
      <xdr:col>45</xdr:col>
      <xdr:colOff>59531</xdr:colOff>
      <xdr:row>66</xdr:row>
      <xdr:rowOff>154782</xdr:rowOff>
    </xdr:from>
    <xdr:ext cx="892024" cy="394721"/>
    <xdr:pic>
      <xdr:nvPicPr>
        <xdr:cNvPr id="289" name="image3.jpg" descr="TRACTOCOMPACTADOR.JPG">
          <a:extLst>
            <a:ext uri="{FF2B5EF4-FFF2-40B4-BE49-F238E27FC236}">
              <a16:creationId xmlns:a16="http://schemas.microsoft.com/office/drawing/2014/main" id="{3C9D7ABC-C568-479C-BF71-3E251B16ED9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318331" y="12433868"/>
          <a:ext cx="892024" cy="394721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107156</xdr:colOff>
      <xdr:row>66</xdr:row>
      <xdr:rowOff>21845</xdr:rowOff>
    </xdr:from>
    <xdr:ext cx="1403577" cy="522288"/>
    <xdr:pic>
      <xdr:nvPicPr>
        <xdr:cNvPr id="290" name="Imagen 289">
          <a:extLst>
            <a:ext uri="{FF2B5EF4-FFF2-40B4-BE49-F238E27FC236}">
              <a16:creationId xmlns:a16="http://schemas.microsoft.com/office/drawing/2014/main" id="{3A2714D8-395B-4083-B047-1FEED3059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731613" y="12300931"/>
          <a:ext cx="1403577" cy="522288"/>
        </a:xfrm>
        <a:prstGeom prst="rect">
          <a:avLst/>
        </a:prstGeom>
      </xdr:spPr>
    </xdr:pic>
    <xdr:clientData/>
  </xdr:oneCellAnchor>
  <xdr:oneCellAnchor>
    <xdr:from>
      <xdr:col>157</xdr:col>
      <xdr:colOff>171451</xdr:colOff>
      <xdr:row>68</xdr:row>
      <xdr:rowOff>144237</xdr:rowOff>
    </xdr:from>
    <xdr:ext cx="1059278" cy="452135"/>
    <xdr:pic>
      <xdr:nvPicPr>
        <xdr:cNvPr id="312" name="image6.jpg" descr="EXCAVADORA.JPG">
          <a:extLst>
            <a:ext uri="{FF2B5EF4-FFF2-40B4-BE49-F238E27FC236}">
              <a16:creationId xmlns:a16="http://schemas.microsoft.com/office/drawing/2014/main" id="{6A0FC28B-8731-4C0F-9BC7-D8BE7AA6D53E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0252651" y="12815208"/>
          <a:ext cx="1059278" cy="452135"/>
        </a:xfrm>
        <a:prstGeom prst="rect">
          <a:avLst/>
        </a:prstGeom>
        <a:noFill/>
      </xdr:spPr>
    </xdr:pic>
    <xdr:clientData fLocksWithSheet="0"/>
  </xdr:oneCellAnchor>
  <xdr:oneCellAnchor>
    <xdr:from>
      <xdr:col>151</xdr:col>
      <xdr:colOff>107156</xdr:colOff>
      <xdr:row>68</xdr:row>
      <xdr:rowOff>32732</xdr:rowOff>
    </xdr:from>
    <xdr:ext cx="1403577" cy="522288"/>
    <xdr:pic>
      <xdr:nvPicPr>
        <xdr:cNvPr id="315" name="Imagen 314">
          <a:extLst>
            <a:ext uri="{FF2B5EF4-FFF2-40B4-BE49-F238E27FC236}">
              <a16:creationId xmlns:a16="http://schemas.microsoft.com/office/drawing/2014/main" id="{C0D3E159-1A33-4C16-AAB8-1758E6830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751442" y="12703703"/>
          <a:ext cx="1403577" cy="522288"/>
        </a:xfrm>
        <a:prstGeom prst="rect">
          <a:avLst/>
        </a:prstGeom>
      </xdr:spPr>
    </xdr:pic>
    <xdr:clientData/>
  </xdr:oneCellAnchor>
  <xdr:oneCellAnchor>
    <xdr:from>
      <xdr:col>166</xdr:col>
      <xdr:colOff>75520</xdr:colOff>
      <xdr:row>68</xdr:row>
      <xdr:rowOff>152741</xdr:rowOff>
    </xdr:from>
    <xdr:ext cx="1242462" cy="430605"/>
    <xdr:pic>
      <xdr:nvPicPr>
        <xdr:cNvPr id="316" name="image5.jpg" descr="MOTOCONF.JPG">
          <a:extLst>
            <a:ext uri="{FF2B5EF4-FFF2-40B4-BE49-F238E27FC236}">
              <a16:creationId xmlns:a16="http://schemas.microsoft.com/office/drawing/2014/main" id="{75095416-00CB-4D88-B851-AC383EC83319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312091" y="12823712"/>
          <a:ext cx="1242462" cy="430605"/>
        </a:xfrm>
        <a:prstGeom prst="rect">
          <a:avLst/>
        </a:prstGeom>
        <a:noFill/>
      </xdr:spPr>
    </xdr:pic>
    <xdr:clientData fLocksWithSheet="0"/>
  </xdr:oneCellAnchor>
  <xdr:oneCellAnchor>
    <xdr:from>
      <xdr:col>162</xdr:col>
      <xdr:colOff>15988</xdr:colOff>
      <xdr:row>68</xdr:row>
      <xdr:rowOff>176555</xdr:rowOff>
    </xdr:from>
    <xdr:ext cx="892024" cy="394721"/>
    <xdr:pic>
      <xdr:nvPicPr>
        <xdr:cNvPr id="317" name="image3.jpg" descr="TRACTOCOMPACTADOR.JPG">
          <a:extLst>
            <a:ext uri="{FF2B5EF4-FFF2-40B4-BE49-F238E27FC236}">
              <a16:creationId xmlns:a16="http://schemas.microsoft.com/office/drawing/2014/main" id="{1644BB97-221E-4BEB-896B-F705752E843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294617" y="12847526"/>
          <a:ext cx="892024" cy="394721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276225</xdr:colOff>
      <xdr:row>6</xdr:row>
      <xdr:rowOff>19050</xdr:rowOff>
    </xdr:from>
    <xdr:ext cx="990600" cy="542925"/>
    <xdr:pic>
      <xdr:nvPicPr>
        <xdr:cNvPr id="2" name="image3.jpg" descr="TRACTOCOMPACTADOR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10</xdr:row>
      <xdr:rowOff>133350</xdr:rowOff>
    </xdr:from>
    <xdr:ext cx="1047750" cy="590550"/>
    <xdr:pic>
      <xdr:nvPicPr>
        <xdr:cNvPr id="3" name="image2.jpg" descr="VIBROCOMPACTADOR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1381</xdr:col>
      <xdr:colOff>123825</xdr:colOff>
      <xdr:row>46</xdr:row>
      <xdr:rowOff>9525</xdr:rowOff>
    </xdr:from>
    <xdr:ext cx="495300" cy="2190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1414</xdr:col>
      <xdr:colOff>123825</xdr:colOff>
      <xdr:row>46</xdr:row>
      <xdr:rowOff>0</xdr:rowOff>
    </xdr:from>
    <xdr:ext cx="495300" cy="2190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1433</xdr:col>
      <xdr:colOff>104775</xdr:colOff>
      <xdr:row>45</xdr:row>
      <xdr:rowOff>209550</xdr:rowOff>
    </xdr:from>
    <xdr:ext cx="485775" cy="2000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1459</xdr:col>
      <xdr:colOff>142875</xdr:colOff>
      <xdr:row>46</xdr:row>
      <xdr:rowOff>0</xdr:rowOff>
    </xdr:from>
    <xdr:ext cx="485775" cy="20955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1473</xdr:col>
      <xdr:colOff>133350</xdr:colOff>
      <xdr:row>46</xdr:row>
      <xdr:rowOff>0</xdr:rowOff>
    </xdr:from>
    <xdr:ext cx="485775" cy="20955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1504</xdr:col>
      <xdr:colOff>123825</xdr:colOff>
      <xdr:row>45</xdr:row>
      <xdr:rowOff>200025</xdr:rowOff>
    </xdr:from>
    <xdr:ext cx="495300" cy="20002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1531</xdr:col>
      <xdr:colOff>219075</xdr:colOff>
      <xdr:row>46</xdr:row>
      <xdr:rowOff>0</xdr:rowOff>
    </xdr:from>
    <xdr:ext cx="504825" cy="209550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1561</xdr:col>
      <xdr:colOff>123825</xdr:colOff>
      <xdr:row>46</xdr:row>
      <xdr:rowOff>0</xdr:rowOff>
    </xdr:from>
    <xdr:ext cx="495300" cy="209550"/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1421</xdr:col>
      <xdr:colOff>104775</xdr:colOff>
      <xdr:row>46</xdr:row>
      <xdr:rowOff>0</xdr:rowOff>
    </xdr:from>
    <xdr:ext cx="495300" cy="209550"/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rancisco Mendoza" id="{60B45F1B-D13C-AA46-8569-B3A048A7A90B}" userId="9821ccb67f8feec1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4A332E-BF83-40FA-8220-397FBAD218FE}" name="Tabla7" displayName="Tabla7" ref="B3:H28" totalsRowShown="0" headerRowDxfId="55" dataDxfId="54">
  <autoFilter ref="B3:H28" xr:uid="{594A332E-BF83-40FA-8220-397FBAD218FE}"/>
  <sortState xmlns:xlrd2="http://schemas.microsoft.com/office/spreadsheetml/2017/richdata2" ref="B4:H28">
    <sortCondition ref="E3:E28"/>
  </sortState>
  <tableColumns count="7">
    <tableColumn id="1" xr3:uid="{D27F4AF5-5476-42B0-B3EF-69277EA9662E}" name="FECHA DE LIBERACIÓN" dataDxfId="53"/>
    <tableColumn id="2" xr3:uid="{B72D3E20-D91A-4433-9877-53E8DD3C835B}" name="CAPA" dataDxfId="52"/>
    <tableColumn id="7" xr3:uid="{9A605BFA-CA00-4850-82C7-1A798953C9D8}" name="CUERPO" dataDxfId="51"/>
    <tableColumn id="3" xr3:uid="{D0119765-3799-4736-B3BE-FB8D4CCD735B}" name="PK INICIAL" dataDxfId="50"/>
    <tableColumn id="4" xr3:uid="{6EB60884-FDF0-4EA7-92D3-97CB1215C4C4}" name="PK FINAL" dataDxfId="49"/>
    <tableColumn id="5" xr3:uid="{68269238-9D64-4454-A8F2-0D88782FB3BB}" name="LONGITUD (m)" dataDxfId="48">
      <calculatedColumnFormula>F4-E4</calculatedColumnFormula>
    </tableColumn>
    <tableColumn id="9" xr3:uid="{EB0AB817-7303-48E3-BA5F-98ECF1C30947}" name="OBSERVACIONES" dataDxfId="4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D0CFDA-6E99-4EA8-8691-AD45FBDAF142}" name="Tabla6" displayName="Tabla6" ref="B31:K73" totalsRowShown="0" headerRowDxfId="46">
  <autoFilter ref="B31:K73" xr:uid="{AAD0CFDA-6E99-4EA8-8691-AD45FBDAF142}"/>
  <tableColumns count="10">
    <tableColumn id="1" xr3:uid="{82FA3762-42CE-4813-B07B-685E8EC7C6BB}" name="FECHA DE LIBERACIÓN" dataDxfId="45"/>
    <tableColumn id="2" xr3:uid="{D888FB11-1268-499E-92EA-71EC0337368B}" name="CAPA" dataDxfId="44"/>
    <tableColumn id="3" xr3:uid="{9255D393-AF49-4AFE-93A0-1E62A15CF45E}" name="CUERPO" dataDxfId="43"/>
    <tableColumn id="4" xr3:uid="{C06683CB-F97A-488C-8E56-4CCCCEBCB3B0}" name="PK INICIAL" dataDxfId="42"/>
    <tableColumn id="5" xr3:uid="{4A67D047-43DB-4910-AE41-DCDE12038C76}" name="PK FINAL" dataDxfId="41"/>
    <tableColumn id="6" xr3:uid="{2F72785E-F661-4FEA-8613-B9F142F01C9C}" name="LONGITUD (m)" dataDxfId="40">
      <calculatedColumnFormula>F32-E32</calculatedColumnFormula>
    </tableColumn>
    <tableColumn id="7" xr3:uid="{B564969C-1B55-4FF4-BCE5-C77A69A434EE}" name="ANCHO (m)" dataDxfId="39"/>
    <tableColumn id="9" xr3:uid="{D5DE4885-4771-4A66-8627-D896ACE17940}" name="ORIGEN DEL MATERIAL" dataDxfId="38"/>
    <tableColumn id="8" xr3:uid="{18697EEF-0E51-4CC8-B2C3-7F314CDF041D}" name="OBSERVACIONES" dataDxfId="37"/>
    <tableColumn id="10" xr3:uid="{E2E07DB6-6BD3-49AC-84DE-A1ED85D5E651}" name="SUPERVISIÓN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5388F-6996-4982-94E1-A44B4D5D53A4}" name="Tabla2" displayName="Tabla2" ref="B5:I19" totalsRowShown="0" headerRowDxfId="36" dataDxfId="35" tableBorderDxfId="34">
  <autoFilter ref="B5:I19" xr:uid="{9E15388F-6996-4982-94E1-A44B4D5D53A4}"/>
  <tableColumns count="8">
    <tableColumn id="1" xr3:uid="{1D98415A-40D9-4896-8611-A2E3317F9734}" name="FECHA" dataDxfId="33"/>
    <tableColumn id="2" xr3:uid="{3BD6ABFA-E058-4F01-AF9C-8A4094131ECC}" name="DEL KM" dataDxfId="32"/>
    <tableColumn id="3" xr3:uid="{CC71EF9C-BA62-40D5-912C-1E64F53C3F82}" name="AL KM" dataDxfId="31"/>
    <tableColumn id="4" xr3:uid="{876CD3FC-D0E1-48B0-AC34-700C54302A0F}" name="CAPA" dataDxfId="30"/>
    <tableColumn id="5" xr3:uid="{83B97D51-7F8F-4A36-B37A-99F81D07D4A8}" name="DISTANCIA" dataDxfId="29">
      <calculatedColumnFormula>D6-C6</calculatedColumnFormula>
    </tableColumn>
    <tableColumn id="6" xr3:uid="{451C879F-1943-4A63-BD41-282E86D506A9}" name="VOLUMEN COMPACTO" dataDxfId="28"/>
    <tableColumn id="7" xr3:uid="{75BCA351-E9E6-4D1A-84E1-061915D1D44A}" name="VOLUMEN ABUNDADO" dataDxfId="27">
      <calculatedColumnFormula>G6*1.3</calculatedColumnFormula>
    </tableColumn>
    <tableColumn id="8" xr3:uid="{EF5CB474-97F9-43CB-8BE2-9B3C2B78B343}" name="No. DE VIAJES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5F53A9-CD08-45A2-8352-92E7E54A448B}" name="Tabla3" displayName="Tabla3" ref="B25:I26" totalsRowShown="0" headerRowDxfId="25" dataDxfId="23" headerRowBorderDxfId="24" tableBorderDxfId="22" totalsRowBorderDxfId="21">
  <autoFilter ref="B25:I26" xr:uid="{965F53A9-CD08-45A2-8352-92E7E54A448B}"/>
  <tableColumns count="8">
    <tableColumn id="1" xr3:uid="{8B8F6ADD-AD42-4E56-BB41-8F769E818B2F}" name="FECHA" dataDxfId="20"/>
    <tableColumn id="2" xr3:uid="{B56A9C53-C128-4975-A35D-C8B9A58C16ED}" name="DEL KM" dataDxfId="19"/>
    <tableColumn id="3" xr3:uid="{08DEAA98-EC6D-4ABF-8B14-FFE9DF3B234C}" name="AL KM" dataDxfId="18"/>
    <tableColumn id="4" xr3:uid="{EB349FA5-6C68-4B82-BBE1-87D3A4D413BE}" name="CAPA" dataDxfId="17"/>
    <tableColumn id="5" xr3:uid="{1F34A2F3-CBAF-4FAB-9490-6C05D1BBFBB8}" name="DISTANCIA" dataDxfId="16">
      <calculatedColumnFormula>D26-C26</calculatedColumnFormula>
    </tableColumn>
    <tableColumn id="6" xr3:uid="{CFEA123C-F5E2-41AF-B8C3-AEDE80F1269F}" name="VOLUMEN COMPACTO" dataDxfId="15"/>
    <tableColumn id="7" xr3:uid="{2B8C6098-051D-41E2-BB20-930E1937ED14}" name="VOLUMEN ABUNDADO" dataDxfId="14">
      <calculatedColumnFormula>G26*1.3</calculatedColumnFormula>
    </tableColumn>
    <tableColumn id="8" xr3:uid="{9B4F7250-4D82-4E3D-BCFD-86BB367743C6}" name="No. DE VIAJES" dataDxfId="13">
      <calculatedColumnFormula>H26/14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0071F9-C83B-4F5D-B660-9314C66EA3AD}" name="Tabla4" displayName="Tabla4" ref="B5:I9" totalsRowShown="0" headerRowDxfId="12" tableBorderDxfId="11">
  <autoFilter ref="B5:I9" xr:uid="{050071F9-C83B-4F5D-B660-9314C66EA3AD}"/>
  <tableColumns count="8">
    <tableColumn id="1" xr3:uid="{D8BC8D2D-4799-4557-8361-9CF98A69CB2A}" name="FECHA" dataDxfId="10"/>
    <tableColumn id="2" xr3:uid="{A7E19A1D-EDDA-4AD2-B834-CEB4DF21F0CB}" name="DEL KM"/>
    <tableColumn id="3" xr3:uid="{FC6E2D7D-6F68-4518-AABF-AA7EE004A808}" name="AL KM"/>
    <tableColumn id="4" xr3:uid="{69B982A4-EB68-4958-85AF-3CF3B4821FEF}" name="CAPA"/>
    <tableColumn id="5" xr3:uid="{B1C57D22-1521-440A-92CC-D18A2F43947B}" name="DISTANCIA" dataDxfId="9">
      <calculatedColumnFormula>D6-C6</calculatedColumnFormula>
    </tableColumn>
    <tableColumn id="6" xr3:uid="{6CA956BB-119D-423E-810B-190CEA6978F0}" name="VOLUMEN COMPACTO" dataDxfId="8"/>
    <tableColumn id="7" xr3:uid="{44D124D3-0195-4A81-BA14-2BC372B2EFAB}" name="VOLUMEN ABUNDADO" dataDxfId="7">
      <calculatedColumnFormula>G6*1.3</calculatedColumnFormula>
    </tableColumn>
    <tableColumn id="8" xr3:uid="{C672395C-6C70-4F47-92F6-7FA58C970674}" name="No. DE VIAJES" dataDxfId="6">
      <calculatedColumnFormula>H6/14</calculatedColumnFormula>
    </tableColumn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CF95FF-B8E0-41A4-A684-6082E3BDC054}" name="Tabla1" displayName="Tabla1" ref="B15:I22" totalsRowShown="0" headerRowDxfId="5" tableBorderDxfId="4">
  <autoFilter ref="B15:I22" xr:uid="{AECF95FF-B8E0-41A4-A684-6082E3BDC054}"/>
  <tableColumns count="8">
    <tableColumn id="1" xr3:uid="{E2F4D031-C759-4DA1-8FFD-EDC2A85E6628}" name="FECHA" dataDxfId="3"/>
    <tableColumn id="2" xr3:uid="{C211D430-D3EB-48DC-B6B5-5F4A8760C0C2}" name="DEL KM"/>
    <tableColumn id="3" xr3:uid="{1484F4E5-7D1B-4914-8757-D798D8BA1B1B}" name="AL KM"/>
    <tableColumn id="4" xr3:uid="{483109A7-B04B-43E9-A36D-A48008BB310D}" name="CAPA"/>
    <tableColumn id="5" xr3:uid="{B89C4827-21D7-464E-8AB8-728546B092C9}" name="DISTANCIA"/>
    <tableColumn id="6" xr3:uid="{1B98487A-BDBF-473E-AF18-B701AE7CDAF8}" name="VOLUMEN COMPACTO"/>
    <tableColumn id="7" xr3:uid="{3F6FAD76-2D60-4732-8F3C-3DB787A22EC0}" name="VOLUMEN ABUNDADO">
      <calculatedColumnFormula>G16*1.3</calculatedColumnFormula>
    </tableColumn>
    <tableColumn id="8" xr3:uid="{32FF0526-E56F-40EE-8DD3-81584B48741B}" name="No. DE VIAJES">
      <calculatedColumnFormula>H16/14</calculatedColumnFormula>
    </tableColumn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3FC52B-8395-4699-8856-BD1C670B6835}" name="Tabla16" displayName="Tabla16" ref="B28:I46" totalsRowShown="0" headerRowDxfId="2" tableBorderDxfId="1">
  <autoFilter ref="B28:I46" xr:uid="{313FC52B-8395-4699-8856-BD1C670B6835}"/>
  <tableColumns count="8">
    <tableColumn id="1" xr3:uid="{F750E238-E7A5-4807-B763-18B05901E4BD}" name="FECHA" dataDxfId="0"/>
    <tableColumn id="2" xr3:uid="{8F728C10-F50A-429B-92FD-72608094D3CF}" name="DEL KM"/>
    <tableColumn id="3" xr3:uid="{1EC195C0-A4D3-475B-8847-B393072B3ACC}" name="AL KM"/>
    <tableColumn id="4" xr3:uid="{4476FA60-7E45-4A9D-97D0-80CCF4264B66}" name="CAPA"/>
    <tableColumn id="5" xr3:uid="{28D26671-E9F3-4613-B188-6BDBC14DD9BF}" name="DISTANCIA"/>
    <tableColumn id="6" xr3:uid="{4342FB75-CB56-40AF-8442-AD2C67DDBCF6}" name="VOLUMEN COMPACTO"/>
    <tableColumn id="7" xr3:uid="{3148CE81-51A7-4AEF-BF77-20C666C4BE4F}" name="VOLUMEN ABUNDADO">
      <calculatedColumnFormula>G29*1.3</calculatedColumnFormula>
    </tableColumn>
    <tableColumn id="8" xr3:uid="{B013D0A8-A4D7-4985-9852-13A2BF6760ED}" name="No. DE VIAJES">
      <calculatedColumnFormula>H29/14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Z43" dT="2022-04-27T21:19:57.51" personId="{60B45F1B-D13C-AA46-8569-B3A048A7A90B}" id="{50EE60E9-CD98-684F-9F23-924F3FBD02F1}">
    <text>4002+070-4002+220 LIBERADO LADO IZQUIERDO TAMBIÉN Y LADO DERECHO ¿YA ES CUERPO COMPLETO?</text>
  </threadedComment>
  <threadedComment ref="GO43" dT="2022-04-27T21:15:16.73" personId="{60B45F1B-D13C-AA46-8569-B3A048A7A90B}" id="{435CE286-3ADC-6749-BA88-CE416CB55342}">
    <text xml:space="preserve">2220-2440 Ya se liberó lado izquierdo y derecho. Tener en cuenta cuerpo completo.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UX114"/>
  <sheetViews>
    <sheetView tabSelected="1" topLeftCell="A11" zoomScale="80" zoomScaleNormal="80" workbookViewId="0">
      <pane xSplit="6" topLeftCell="K1" activePane="topRight" state="frozen"/>
      <selection pane="topRight" activeCell="AA18" sqref="AA18"/>
    </sheetView>
  </sheetViews>
  <sheetFormatPr baseColWidth="10" defaultColWidth="14.5" defaultRowHeight="15" customHeight="1" x14ac:dyDescent="0.2"/>
  <cols>
    <col min="1" max="1" width="2" customWidth="1"/>
    <col min="2" max="2" width="1.6640625" customWidth="1"/>
    <col min="3" max="3" width="6.6640625" customWidth="1"/>
    <col min="4" max="5" width="11.33203125" customWidth="1"/>
    <col min="6" max="6" width="24.1640625" customWidth="1"/>
    <col min="7" max="7" width="3.5" customWidth="1"/>
    <col min="8" max="142" width="3.5" style="137" customWidth="1"/>
    <col min="143" max="1466" width="3.5" customWidth="1"/>
    <col min="1467" max="1515" width="3.5" style="126" customWidth="1"/>
    <col min="1516" max="1516" width="3.5" customWidth="1"/>
    <col min="1517" max="1517" width="3.5" style="117" customWidth="1"/>
    <col min="1518" max="1578" width="3.5" customWidth="1"/>
    <col min="1579" max="1582" width="4.83203125" customWidth="1"/>
    <col min="1583" max="1703" width="3.5" customWidth="1"/>
    <col min="1704" max="1704" width="4.6640625" customWidth="1"/>
    <col min="1705" max="1705" width="4" customWidth="1"/>
    <col min="1706" max="1707" width="9.33203125" customWidth="1"/>
    <col min="1708" max="1708" width="7.6640625" customWidth="1"/>
    <col min="1709" max="1709" width="9.5" customWidth="1"/>
    <col min="1710" max="1740" width="3.5" customWidth="1"/>
    <col min="1741" max="1742" width="9.33203125" customWidth="1"/>
    <col min="1743" max="1743" width="7.6640625" customWidth="1"/>
    <col min="1744" max="1744" width="9.5" customWidth="1"/>
    <col min="1745" max="1770" width="3.5" customWidth="1"/>
    <col min="1771" max="1772" width="9.33203125" customWidth="1"/>
    <col min="1773" max="1773" width="7.6640625" customWidth="1"/>
    <col min="1774" max="1774" width="9.5" customWidth="1"/>
    <col min="1775" max="1882" width="3.5" customWidth="1"/>
    <col min="1883" max="1902" width="3.6640625" customWidth="1"/>
    <col min="1903" max="1922" width="5.6640625" customWidth="1"/>
  </cols>
  <sheetData>
    <row r="2" spans="2:161" ht="14.25" customHeight="1" x14ac:dyDescent="0.2"/>
    <row r="3" spans="2:161" ht="14.25" customHeight="1" x14ac:dyDescent="0.2"/>
    <row r="4" spans="2:161" ht="14.25" customHeight="1" x14ac:dyDescent="0.2"/>
    <row r="5" spans="2:161" x14ac:dyDescent="0.2">
      <c r="F5" s="16" t="s">
        <v>48</v>
      </c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</row>
    <row r="6" spans="2:161" x14ac:dyDescent="0.2">
      <c r="F6" s="16" t="s">
        <v>49</v>
      </c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</row>
    <row r="7" spans="2:161" x14ac:dyDescent="0.2">
      <c r="F7" s="16" t="s">
        <v>50</v>
      </c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</row>
    <row r="8" spans="2:161" x14ac:dyDescent="0.2"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</row>
    <row r="9" spans="2:161" ht="16" thickBot="1" x14ac:dyDescent="0.25"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</row>
    <row r="10" spans="2:161" ht="38.25" customHeight="1" thickBot="1" x14ac:dyDescent="0.25">
      <c r="B10" s="1" t="s">
        <v>1</v>
      </c>
      <c r="C10" s="1" t="s">
        <v>51</v>
      </c>
      <c r="D10" s="423" t="s">
        <v>3</v>
      </c>
      <c r="E10" s="424"/>
      <c r="F10" s="2" t="s">
        <v>4</v>
      </c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</row>
    <row r="11" spans="2:161" ht="15" customHeight="1" thickTop="1" thickBot="1" x14ac:dyDescent="0.25">
      <c r="B11" s="17"/>
      <c r="C11" s="17"/>
      <c r="D11" s="397" t="s">
        <v>5</v>
      </c>
      <c r="E11" s="398"/>
      <c r="F11" s="4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</row>
    <row r="12" spans="2:161" ht="15" customHeight="1" thickTop="1" thickBot="1" x14ac:dyDescent="0.25">
      <c r="B12" s="18"/>
      <c r="C12" s="18"/>
      <c r="D12" s="397" t="s">
        <v>6</v>
      </c>
      <c r="E12" s="398"/>
      <c r="F12" s="4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</row>
    <row r="13" spans="2:161" ht="15" customHeight="1" thickTop="1" thickBot="1" x14ac:dyDescent="0.25">
      <c r="B13" s="404"/>
      <c r="C13" s="404"/>
      <c r="D13" s="406" t="s">
        <v>7</v>
      </c>
      <c r="E13" s="407"/>
      <c r="F13" s="4" t="s">
        <v>8</v>
      </c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</row>
    <row r="14" spans="2:161" ht="15" customHeight="1" thickTop="1" thickBot="1" x14ac:dyDescent="0.25">
      <c r="B14" s="405"/>
      <c r="C14" s="405"/>
      <c r="D14" s="408"/>
      <c r="E14" s="409"/>
      <c r="F14" s="4" t="s">
        <v>9</v>
      </c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</row>
    <row r="15" spans="2:161" ht="15" customHeight="1" thickTop="1" thickBot="1" x14ac:dyDescent="0.25">
      <c r="B15" s="410"/>
      <c r="C15" s="410"/>
      <c r="D15" s="406" t="s">
        <v>10</v>
      </c>
      <c r="E15" s="407"/>
      <c r="F15" s="4" t="s">
        <v>52</v>
      </c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</row>
    <row r="16" spans="2:161" ht="15" customHeight="1" thickTop="1" thickBot="1" x14ac:dyDescent="0.25">
      <c r="B16" s="411"/>
      <c r="C16" s="411"/>
      <c r="D16" s="417"/>
      <c r="E16" s="418"/>
      <c r="F16" s="4" t="s">
        <v>21</v>
      </c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</row>
    <row r="17" spans="1:386 1517:1517" ht="15" customHeight="1" thickTop="1" thickBot="1" x14ac:dyDescent="0.25">
      <c r="B17" s="411"/>
      <c r="C17" s="411"/>
      <c r="D17" s="417"/>
      <c r="E17" s="418"/>
      <c r="F17" s="4" t="s">
        <v>11</v>
      </c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</row>
    <row r="18" spans="1:386 1517:1517" ht="15" customHeight="1" thickTop="1" thickBot="1" x14ac:dyDescent="0.25">
      <c r="B18" s="411"/>
      <c r="C18" s="411"/>
      <c r="D18" s="417"/>
      <c r="E18" s="418"/>
      <c r="F18" s="4" t="s">
        <v>8</v>
      </c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</row>
    <row r="19" spans="1:386 1517:1517" ht="15" customHeight="1" thickTop="1" thickBot="1" x14ac:dyDescent="0.25">
      <c r="B19" s="405"/>
      <c r="C19" s="405"/>
      <c r="D19" s="408"/>
      <c r="E19" s="409"/>
      <c r="F19" s="4" t="s">
        <v>9</v>
      </c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</row>
    <row r="20" spans="1:386 1517:1517" ht="15" customHeight="1" thickTop="1" thickBot="1" x14ac:dyDescent="0.25">
      <c r="B20" s="419"/>
      <c r="C20" s="419"/>
      <c r="D20" s="6"/>
      <c r="E20" s="7"/>
      <c r="F20" s="292" t="s">
        <v>54</v>
      </c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</row>
    <row r="21" spans="1:386 1517:1517" ht="15" customHeight="1" thickTop="1" thickBot="1" x14ac:dyDescent="0.25">
      <c r="B21" s="413"/>
      <c r="C21" s="413"/>
      <c r="D21" s="6"/>
      <c r="E21" s="7"/>
      <c r="F21" s="293" t="s">
        <v>55</v>
      </c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</row>
    <row r="22" spans="1:386 1517:1517" ht="15" customHeight="1" thickTop="1" thickBot="1" x14ac:dyDescent="0.25">
      <c r="B22" s="413"/>
      <c r="C22" s="413"/>
      <c r="D22" s="6"/>
      <c r="E22" s="7"/>
      <c r="F22" s="292" t="s">
        <v>12</v>
      </c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</row>
    <row r="23" spans="1:386 1517:1517" s="138" customFormat="1" ht="15" customHeight="1" thickTop="1" thickBot="1" x14ac:dyDescent="0.25">
      <c r="A23"/>
      <c r="B23" s="413"/>
      <c r="C23" s="413"/>
      <c r="D23" s="6"/>
      <c r="E23" s="7"/>
      <c r="F23" s="293" t="s">
        <v>14</v>
      </c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BFI23" s="117"/>
    </row>
    <row r="24" spans="1:386 1517:1517" s="287" customFormat="1" ht="15" customHeight="1" thickTop="1" thickBot="1" x14ac:dyDescent="0.25">
      <c r="A24"/>
      <c r="B24" s="413"/>
      <c r="C24" s="413"/>
      <c r="D24" s="415" t="s">
        <v>13</v>
      </c>
      <c r="E24" s="454"/>
      <c r="F24" s="292" t="s">
        <v>15</v>
      </c>
      <c r="EM24" s="288"/>
      <c r="EN24" s="288"/>
      <c r="EO24" s="288"/>
      <c r="EP24" s="288"/>
      <c r="EQ24" s="288"/>
      <c r="ER24" s="288"/>
      <c r="ES24" s="288"/>
      <c r="ET24" s="288"/>
      <c r="EU24" s="288"/>
      <c r="EV24" s="288"/>
      <c r="EW24" s="288"/>
      <c r="EX24" s="288"/>
      <c r="EY24" s="288"/>
      <c r="EZ24" s="288"/>
      <c r="FA24" s="288"/>
      <c r="FB24" s="288"/>
      <c r="FC24" s="288"/>
      <c r="FD24" s="288"/>
      <c r="FE24" s="288"/>
      <c r="BFI24" s="291"/>
    </row>
    <row r="25" spans="1:386 1517:1517" s="138" customFormat="1" ht="15" customHeight="1" thickTop="1" thickBot="1" x14ac:dyDescent="0.25">
      <c r="A25"/>
      <c r="B25" s="413"/>
      <c r="C25" s="413"/>
      <c r="D25" s="415"/>
      <c r="E25" s="454"/>
      <c r="F25" s="293" t="s">
        <v>416</v>
      </c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BFI25" s="117"/>
    </row>
    <row r="26" spans="1:386 1517:1517" s="138" customFormat="1" ht="15" customHeight="1" thickTop="1" thickBot="1" x14ac:dyDescent="0.25">
      <c r="A26"/>
      <c r="B26" s="413"/>
      <c r="C26" s="413"/>
      <c r="D26" s="415"/>
      <c r="E26" s="454"/>
      <c r="F26" s="292" t="s">
        <v>17</v>
      </c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BFI26" s="117"/>
    </row>
    <row r="27" spans="1:386 1517:1517" s="138" customFormat="1" ht="15" customHeight="1" thickTop="1" thickBot="1" x14ac:dyDescent="0.25">
      <c r="A27"/>
      <c r="B27" s="413"/>
      <c r="C27" s="413"/>
      <c r="D27" s="415"/>
      <c r="E27" s="454"/>
      <c r="F27" s="293" t="s">
        <v>18</v>
      </c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BFI27" s="117"/>
    </row>
    <row r="28" spans="1:386 1517:1517" s="138" customFormat="1" ht="15" customHeight="1" thickTop="1" thickBot="1" x14ac:dyDescent="0.25">
      <c r="A28"/>
      <c r="B28" s="413"/>
      <c r="C28" s="413"/>
      <c r="D28" s="415"/>
      <c r="E28" s="454"/>
      <c r="F28" s="292" t="s">
        <v>19</v>
      </c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BFI28" s="117"/>
    </row>
    <row r="29" spans="1:386 1517:1517" s="138" customFormat="1" ht="15" customHeight="1" thickTop="1" thickBot="1" x14ac:dyDescent="0.25">
      <c r="A29"/>
      <c r="B29" s="413"/>
      <c r="C29" s="413"/>
      <c r="D29" s="415"/>
      <c r="E29" s="454"/>
      <c r="F29" s="293" t="s">
        <v>20</v>
      </c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BFI29" s="117"/>
    </row>
    <row r="30" spans="1:386 1517:1517" s="138" customFormat="1" ht="15" customHeight="1" thickTop="1" thickBot="1" x14ac:dyDescent="0.25">
      <c r="A30"/>
      <c r="B30" s="413"/>
      <c r="C30" s="413"/>
      <c r="D30" s="415"/>
      <c r="E30" s="454"/>
      <c r="F30" s="292" t="s">
        <v>21</v>
      </c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283"/>
      <c r="LU30" s="10"/>
      <c r="LV30" s="10"/>
      <c r="LW30" s="10"/>
      <c r="LX30" s="10"/>
      <c r="LY30" s="10"/>
      <c r="LZ30" s="283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425"/>
      <c r="MV30" s="426"/>
      <c r="MW30" s="426"/>
      <c r="MX30" s="426"/>
      <c r="MY30" s="426"/>
      <c r="MZ30" s="426"/>
      <c r="NA30" s="426"/>
      <c r="NB30" s="425"/>
      <c r="NC30" s="426"/>
      <c r="ND30" s="426"/>
      <c r="NE30" s="426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BFI30" s="117"/>
    </row>
    <row r="31" spans="1:386 1517:1517" s="138" customFormat="1" ht="15" customHeight="1" thickTop="1" thickBot="1" x14ac:dyDescent="0.25">
      <c r="A31"/>
      <c r="B31" s="413"/>
      <c r="C31" s="413"/>
      <c r="D31" s="415"/>
      <c r="E31" s="454"/>
      <c r="F31" s="293" t="s">
        <v>11</v>
      </c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283"/>
      <c r="LQ31" s="10"/>
      <c r="LR31" s="10"/>
      <c r="LS31" s="10"/>
      <c r="LT31" s="283"/>
      <c r="LU31" s="10"/>
      <c r="LV31" s="10"/>
      <c r="LW31" s="10"/>
      <c r="LX31" s="10"/>
      <c r="LY31" s="10"/>
      <c r="LZ31" s="283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284"/>
      <c r="MV31" s="284"/>
      <c r="MW31" s="284"/>
      <c r="MX31" s="284"/>
      <c r="MY31" s="284"/>
      <c r="MZ31" s="284"/>
      <c r="NA31" s="284"/>
      <c r="NB31" s="284"/>
      <c r="NC31" s="284"/>
      <c r="ND31" s="284"/>
      <c r="NE31" s="284"/>
      <c r="NF31" s="284"/>
      <c r="NG31" s="284"/>
      <c r="NH31" s="284"/>
      <c r="NI31" s="284"/>
      <c r="NJ31" s="284"/>
      <c r="NK31" s="284"/>
      <c r="NL31" s="284"/>
      <c r="NM31" s="284"/>
      <c r="NN31" s="284"/>
      <c r="NO31" s="284"/>
      <c r="NP31" s="284"/>
      <c r="NQ31" s="284"/>
      <c r="NR31" s="284"/>
      <c r="NS31" s="284"/>
      <c r="NT31" s="284"/>
      <c r="NU31" s="284"/>
      <c r="NV31" s="284"/>
      <c r="BFI31" s="117"/>
    </row>
    <row r="32" spans="1:386 1517:1517" s="138" customFormat="1" ht="15" customHeight="1" thickTop="1" thickBot="1" x14ac:dyDescent="0.25">
      <c r="A32"/>
      <c r="B32" s="413"/>
      <c r="C32" s="413"/>
      <c r="D32" s="415"/>
      <c r="E32" s="454"/>
      <c r="F32" s="292" t="s">
        <v>8</v>
      </c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283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283"/>
      <c r="LL32" s="10"/>
      <c r="LM32" s="10"/>
      <c r="LN32" s="10"/>
      <c r="LO32" s="10"/>
      <c r="LP32" s="283"/>
      <c r="LQ32" s="10"/>
      <c r="LR32" s="10"/>
      <c r="LS32" s="10"/>
      <c r="LT32" s="10"/>
      <c r="LU32" s="10"/>
      <c r="LV32" s="10"/>
      <c r="LW32" s="10"/>
      <c r="LX32" s="10"/>
      <c r="LY32" s="10"/>
      <c r="LZ32" s="283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284"/>
      <c r="MV32" s="284"/>
      <c r="MW32" s="284"/>
      <c r="MX32" s="284"/>
      <c r="MY32" s="284"/>
      <c r="MZ32" s="284"/>
      <c r="NA32" s="284"/>
      <c r="NB32" s="284"/>
      <c r="NC32" s="284"/>
      <c r="ND32" s="284"/>
      <c r="NE32" s="284"/>
      <c r="NF32" s="284"/>
      <c r="NG32" s="284"/>
      <c r="NH32" s="284"/>
      <c r="NI32" s="284"/>
      <c r="NJ32" s="284"/>
      <c r="NK32" s="284"/>
      <c r="NL32" s="284"/>
      <c r="NM32" s="284"/>
      <c r="NN32" s="284"/>
      <c r="NO32" s="284"/>
      <c r="NP32" s="284"/>
      <c r="NQ32" s="284"/>
      <c r="NR32" s="284"/>
      <c r="NS32" s="284"/>
      <c r="NT32" s="284"/>
      <c r="NU32" s="284"/>
      <c r="NV32" s="284"/>
      <c r="BFI32" s="117"/>
    </row>
    <row r="33" spans="1:707 1517:1517" s="294" customFormat="1" ht="15" customHeight="1" thickTop="1" thickBot="1" x14ac:dyDescent="0.25">
      <c r="A33"/>
      <c r="B33" s="413"/>
      <c r="C33" s="413"/>
      <c r="D33" s="415"/>
      <c r="E33" s="454"/>
      <c r="F33" s="293" t="s">
        <v>9</v>
      </c>
      <c r="EM33" s="295"/>
      <c r="EN33" s="295"/>
      <c r="EO33" s="295"/>
      <c r="EP33" s="443" t="s">
        <v>241</v>
      </c>
      <c r="EQ33" s="444"/>
      <c r="ER33" s="444"/>
      <c r="ES33" s="444"/>
      <c r="ET33" s="444"/>
      <c r="EU33" s="444"/>
      <c r="EV33" s="444"/>
      <c r="EW33" s="444"/>
      <c r="EX33" s="444"/>
      <c r="EY33" s="444"/>
      <c r="EZ33" s="445"/>
      <c r="FA33" s="300"/>
      <c r="FB33" s="295"/>
      <c r="FC33" s="295"/>
      <c r="FD33" s="295"/>
      <c r="FE33" s="301"/>
      <c r="FF33" s="443" t="s">
        <v>244</v>
      </c>
      <c r="FG33" s="444"/>
      <c r="FH33" s="444"/>
      <c r="FI33" s="444"/>
      <c r="FJ33" s="444"/>
      <c r="FK33" s="444"/>
      <c r="FL33" s="444"/>
      <c r="FM33" s="444"/>
      <c r="FN33" s="444"/>
      <c r="FO33" s="444"/>
      <c r="FP33" s="444"/>
      <c r="FQ33" s="444"/>
      <c r="FR33" s="444"/>
      <c r="FS33" s="444"/>
      <c r="FT33" s="445"/>
      <c r="FU33" s="443" t="s">
        <v>246</v>
      </c>
      <c r="FV33" s="444"/>
      <c r="FW33" s="444"/>
      <c r="FX33" s="444"/>
      <c r="FY33" s="444"/>
      <c r="FZ33" s="444"/>
      <c r="GA33" s="444"/>
      <c r="GB33" s="444"/>
      <c r="GC33" s="444"/>
      <c r="GD33" s="444"/>
      <c r="GE33" s="444"/>
      <c r="GF33" s="444"/>
      <c r="GG33" s="444"/>
      <c r="GH33" s="444"/>
      <c r="GI33" s="444"/>
      <c r="GJ33" s="444"/>
      <c r="GK33" s="444"/>
      <c r="GL33" s="444"/>
      <c r="GM33" s="444"/>
      <c r="GN33" s="444"/>
      <c r="GO33" s="444"/>
      <c r="GP33" s="444"/>
      <c r="GQ33" s="444"/>
      <c r="GR33" s="444"/>
      <c r="GS33" s="445"/>
      <c r="GT33" s="295"/>
      <c r="GU33" s="295"/>
      <c r="GV33" s="295"/>
      <c r="GW33" s="295"/>
      <c r="GX33" s="295"/>
      <c r="GY33" s="295"/>
      <c r="GZ33" s="295"/>
      <c r="HA33" s="295"/>
      <c r="HB33" s="295"/>
      <c r="HC33" s="295"/>
      <c r="HD33" s="295"/>
      <c r="HE33" s="295"/>
      <c r="HF33" s="295"/>
      <c r="HG33" s="295"/>
      <c r="HH33" s="295"/>
      <c r="HI33" s="295"/>
      <c r="HJ33" s="295"/>
      <c r="HK33" s="295"/>
      <c r="HL33" s="295"/>
      <c r="HM33" s="295"/>
      <c r="HN33" s="295"/>
      <c r="HO33" s="295"/>
      <c r="HP33" s="295"/>
      <c r="HQ33" s="295"/>
      <c r="HR33" s="295"/>
      <c r="HS33" s="295"/>
      <c r="HT33" s="295"/>
      <c r="HU33" s="295"/>
      <c r="HV33" s="295"/>
      <c r="HW33" s="295"/>
      <c r="HX33" s="295"/>
      <c r="HY33" s="295"/>
      <c r="HZ33" s="295"/>
      <c r="IA33" s="295"/>
      <c r="IB33" s="295"/>
      <c r="IC33" s="295"/>
      <c r="ID33" s="295"/>
      <c r="IE33" s="295"/>
      <c r="IF33" s="295"/>
      <c r="IG33" s="295"/>
      <c r="IH33" s="295"/>
      <c r="II33" s="295"/>
      <c r="IJ33" s="295"/>
      <c r="IK33" s="295"/>
      <c r="IL33" s="295"/>
      <c r="IM33" s="295"/>
      <c r="IN33" s="295"/>
      <c r="IO33" s="295"/>
      <c r="IP33" s="295"/>
      <c r="IQ33" s="295"/>
      <c r="IR33" s="295"/>
      <c r="IS33" s="295"/>
      <c r="IT33" s="295"/>
      <c r="IU33" s="295"/>
      <c r="IV33" s="295"/>
      <c r="IW33" s="295"/>
      <c r="IX33" s="295"/>
      <c r="IY33" s="295"/>
      <c r="IZ33" s="295"/>
      <c r="JA33" s="295"/>
      <c r="JB33" s="295"/>
      <c r="JC33" s="295"/>
      <c r="JD33" s="295"/>
      <c r="JE33" s="295"/>
      <c r="JF33" s="295"/>
      <c r="JG33" s="295"/>
      <c r="JH33" s="295"/>
      <c r="JI33" s="295"/>
      <c r="JJ33" s="295"/>
      <c r="JK33" s="295"/>
      <c r="JL33" s="295"/>
      <c r="JM33" s="295"/>
      <c r="JN33" s="295"/>
      <c r="JO33" s="295"/>
      <c r="JP33" s="295"/>
      <c r="JQ33" s="295"/>
      <c r="JR33" s="295"/>
      <c r="JS33" s="295"/>
      <c r="JT33" s="295"/>
      <c r="JU33" s="295"/>
      <c r="JV33" s="295"/>
      <c r="JW33" s="295"/>
      <c r="JX33" s="295"/>
      <c r="JY33" s="295"/>
      <c r="JZ33" s="295"/>
      <c r="KA33" s="295"/>
      <c r="KB33" s="295"/>
      <c r="KC33" s="295"/>
      <c r="KD33" s="295"/>
      <c r="KE33" s="295"/>
      <c r="KF33" s="295"/>
      <c r="KG33" s="295"/>
      <c r="KH33" s="295"/>
      <c r="KI33" s="295"/>
      <c r="KJ33" s="295"/>
      <c r="KK33" s="295"/>
      <c r="KL33" s="295"/>
      <c r="KM33" s="295"/>
      <c r="KN33" s="295"/>
      <c r="KO33" s="295"/>
      <c r="KP33" s="295"/>
      <c r="KQ33" s="295"/>
      <c r="KR33" s="298"/>
      <c r="KS33" s="295"/>
      <c r="KT33" s="295"/>
      <c r="KU33" s="295"/>
      <c r="KV33" s="295"/>
      <c r="KW33" s="295"/>
      <c r="KX33" s="295"/>
      <c r="KY33" s="298"/>
      <c r="KZ33" s="295"/>
      <c r="LA33" s="295"/>
      <c r="LB33" s="295"/>
      <c r="LC33" s="295"/>
      <c r="LD33" s="295"/>
      <c r="LE33" s="295"/>
      <c r="LF33" s="298"/>
      <c r="LG33" s="295"/>
      <c r="LH33" s="295"/>
      <c r="LI33" s="298"/>
      <c r="LJ33" s="295"/>
      <c r="LK33" s="298"/>
      <c r="LL33" s="295"/>
      <c r="LM33" s="295"/>
      <c r="LN33" s="295"/>
      <c r="LO33" s="295"/>
      <c r="LP33" s="298"/>
      <c r="LQ33" s="298"/>
      <c r="LR33" s="298"/>
      <c r="LS33" s="298"/>
      <c r="LT33" s="295"/>
      <c r="LU33" s="298"/>
      <c r="LV33" s="298"/>
      <c r="LW33" s="298"/>
      <c r="LX33" s="298"/>
      <c r="LY33" s="295"/>
      <c r="LZ33" s="298"/>
      <c r="MA33" s="295"/>
      <c r="MB33" s="295"/>
      <c r="MC33" s="295"/>
      <c r="MD33" s="295"/>
      <c r="ME33" s="295"/>
      <c r="MF33" s="295"/>
      <c r="MG33" s="295"/>
      <c r="MH33" s="295"/>
      <c r="MI33" s="295"/>
      <c r="MJ33" s="295"/>
      <c r="MK33" s="295"/>
      <c r="ML33" s="295"/>
      <c r="MM33" s="295"/>
      <c r="MN33" s="295"/>
      <c r="MO33" s="295"/>
      <c r="MP33" s="295"/>
      <c r="MQ33" s="295"/>
      <c r="MR33" s="295"/>
      <c r="MS33" s="295"/>
      <c r="MT33" s="295"/>
      <c r="MU33" s="296"/>
      <c r="MV33" s="296"/>
      <c r="MW33" s="296"/>
      <c r="MX33" s="296"/>
      <c r="MY33" s="296"/>
      <c r="MZ33" s="296"/>
      <c r="NA33" s="296"/>
      <c r="NB33" s="296"/>
      <c r="NC33" s="296"/>
      <c r="ND33" s="296"/>
      <c r="NE33" s="296"/>
      <c r="NF33" s="296"/>
      <c r="NG33" s="296"/>
      <c r="NH33" s="296"/>
      <c r="NI33" s="296"/>
      <c r="NJ33" s="296"/>
      <c r="NK33" s="296"/>
      <c r="NL33" s="296"/>
      <c r="NM33" s="296"/>
      <c r="NN33" s="296"/>
      <c r="NO33" s="296"/>
      <c r="NP33" s="296"/>
      <c r="NQ33" s="296"/>
      <c r="NR33" s="296"/>
      <c r="NS33" s="296"/>
      <c r="NT33" s="296"/>
      <c r="NU33" s="296"/>
      <c r="NV33" s="296"/>
      <c r="BFI33" s="297"/>
    </row>
    <row r="34" spans="1:707 1517:1517" s="287" customFormat="1" ht="15" customHeight="1" thickBot="1" x14ac:dyDescent="0.25">
      <c r="A34" s="277"/>
      <c r="B34" s="413"/>
      <c r="C34" s="420"/>
      <c r="D34" s="455" t="s">
        <v>415</v>
      </c>
      <c r="E34" s="456"/>
      <c r="F34" s="286" t="s">
        <v>15</v>
      </c>
      <c r="EM34" s="288"/>
      <c r="EN34" s="288"/>
      <c r="EO34" s="288"/>
      <c r="EP34" s="299"/>
      <c r="EQ34" s="299"/>
      <c r="ER34" s="299"/>
      <c r="ES34" s="299"/>
      <c r="ET34" s="299"/>
      <c r="EU34" s="299"/>
      <c r="EV34" s="299"/>
      <c r="EW34" s="299"/>
      <c r="EX34" s="299"/>
      <c r="EY34" s="299"/>
      <c r="EZ34" s="299"/>
      <c r="FA34" s="127"/>
      <c r="FB34" s="127"/>
      <c r="FC34" s="127"/>
      <c r="FD34" s="127"/>
      <c r="FE34" s="127"/>
      <c r="FF34" s="299"/>
      <c r="FG34" s="299"/>
      <c r="FH34" s="299"/>
      <c r="FI34" s="299"/>
      <c r="FJ34" s="299"/>
      <c r="FK34" s="299"/>
      <c r="FL34" s="299"/>
      <c r="FM34" s="299"/>
      <c r="FN34" s="299"/>
      <c r="FO34" s="299"/>
      <c r="FP34" s="299"/>
      <c r="FQ34" s="299"/>
      <c r="FR34" s="299"/>
      <c r="FS34" s="299"/>
      <c r="FT34" s="299"/>
      <c r="FU34" s="299"/>
      <c r="FV34" s="299"/>
      <c r="FW34" s="299"/>
      <c r="FX34" s="299"/>
      <c r="FY34" s="299"/>
      <c r="FZ34" s="299"/>
      <c r="GA34" s="299"/>
      <c r="GB34" s="299"/>
      <c r="GC34" s="299"/>
      <c r="GD34" s="299"/>
      <c r="GE34" s="299"/>
      <c r="GF34" s="299"/>
      <c r="GG34" s="299"/>
      <c r="GH34" s="299"/>
      <c r="GI34" s="299"/>
      <c r="GJ34" s="299"/>
      <c r="GK34" s="299"/>
      <c r="GL34" s="299"/>
      <c r="GM34" s="299"/>
      <c r="GN34" s="299"/>
      <c r="GO34" s="299"/>
      <c r="GP34" s="299"/>
      <c r="GQ34" s="299"/>
      <c r="GR34" s="299"/>
      <c r="GS34" s="299"/>
      <c r="GT34" s="288"/>
      <c r="GU34" s="288"/>
      <c r="GV34" s="288"/>
      <c r="GW34" s="288"/>
      <c r="GX34" s="288"/>
      <c r="GY34" s="288"/>
      <c r="GZ34" s="288"/>
      <c r="HA34" s="288"/>
      <c r="HB34" s="288"/>
      <c r="HC34" s="288"/>
      <c r="HD34" s="288"/>
      <c r="HE34" s="288"/>
      <c r="HF34" s="288"/>
      <c r="HG34" s="288"/>
      <c r="HH34" s="288"/>
      <c r="HI34" s="288"/>
      <c r="HJ34" s="288"/>
      <c r="HK34" s="288"/>
      <c r="HL34" s="288"/>
      <c r="HM34" s="288"/>
      <c r="HN34" s="288"/>
      <c r="HO34" s="288"/>
      <c r="HP34" s="288"/>
      <c r="HQ34" s="288"/>
      <c r="HR34" s="288"/>
      <c r="HS34" s="288"/>
      <c r="HT34" s="288"/>
      <c r="HU34" s="288"/>
      <c r="HV34" s="288"/>
      <c r="HW34" s="288"/>
      <c r="HX34" s="288"/>
      <c r="HY34" s="288"/>
      <c r="HZ34" s="288"/>
      <c r="IA34" s="288"/>
      <c r="IB34" s="288"/>
      <c r="IC34" s="288"/>
      <c r="ID34" s="288"/>
      <c r="IE34" s="288"/>
      <c r="IF34" s="288"/>
      <c r="IG34" s="288"/>
      <c r="IH34" s="288"/>
      <c r="II34" s="288"/>
      <c r="IJ34" s="288"/>
      <c r="IK34" s="288"/>
      <c r="IL34" s="288"/>
      <c r="IM34" s="288"/>
      <c r="IN34" s="288"/>
      <c r="IO34" s="288"/>
      <c r="IP34" s="288"/>
      <c r="IQ34" s="288"/>
      <c r="IR34" s="288"/>
      <c r="IS34" s="288"/>
      <c r="IT34" s="288"/>
      <c r="IU34" s="288"/>
      <c r="IV34" s="288"/>
      <c r="IW34" s="288"/>
      <c r="IX34" s="288"/>
      <c r="IY34" s="288"/>
      <c r="IZ34" s="288"/>
      <c r="JA34" s="288"/>
      <c r="JB34" s="288"/>
      <c r="JC34" s="288"/>
      <c r="JD34" s="288"/>
      <c r="JE34" s="288"/>
      <c r="JF34" s="288"/>
      <c r="JG34" s="288"/>
      <c r="JH34" s="288"/>
      <c r="JI34" s="288"/>
      <c r="JJ34" s="288"/>
      <c r="JK34" s="288"/>
      <c r="JL34" s="288"/>
      <c r="JM34" s="288"/>
      <c r="JN34" s="288"/>
      <c r="JO34" s="288"/>
      <c r="JP34" s="288"/>
      <c r="JQ34" s="288"/>
      <c r="JR34" s="288"/>
      <c r="JS34" s="288"/>
      <c r="JT34" s="288"/>
      <c r="JU34" s="288"/>
      <c r="JV34" s="288"/>
      <c r="JW34" s="288"/>
      <c r="JX34" s="288"/>
      <c r="JY34" s="288"/>
      <c r="JZ34" s="288"/>
      <c r="KA34" s="288"/>
      <c r="KB34" s="288"/>
      <c r="KC34" s="288"/>
      <c r="KD34" s="288"/>
      <c r="KE34" s="288"/>
      <c r="KF34" s="288"/>
      <c r="KG34" s="288"/>
      <c r="KH34" s="288"/>
      <c r="KI34" s="288"/>
      <c r="KJ34" s="288"/>
      <c r="KK34" s="288"/>
      <c r="KL34" s="288"/>
      <c r="KM34" s="288"/>
      <c r="KN34" s="288"/>
      <c r="KO34" s="288"/>
      <c r="KP34" s="288"/>
      <c r="KQ34" s="288"/>
      <c r="KR34" s="289"/>
      <c r="KS34" s="288"/>
      <c r="KT34" s="288"/>
      <c r="KU34" s="288"/>
      <c r="KV34" s="288"/>
      <c r="KW34" s="288"/>
      <c r="KX34" s="288"/>
      <c r="KY34" s="289"/>
      <c r="KZ34" s="288"/>
      <c r="LA34" s="288"/>
      <c r="LB34" s="288"/>
      <c r="LC34" s="288"/>
      <c r="LD34" s="288"/>
      <c r="LE34" s="288"/>
      <c r="LF34" s="289"/>
      <c r="LG34" s="288"/>
      <c r="LH34" s="288"/>
      <c r="LI34" s="289"/>
      <c r="LJ34" s="288"/>
      <c r="LK34" s="289"/>
      <c r="LL34" s="288"/>
      <c r="LM34" s="288"/>
      <c r="LN34" s="288"/>
      <c r="LO34" s="288"/>
      <c r="LP34" s="289"/>
      <c r="LQ34" s="289"/>
      <c r="LR34" s="289"/>
      <c r="LS34" s="289"/>
      <c r="LT34" s="288"/>
      <c r="LU34" s="289"/>
      <c r="LV34" s="289"/>
      <c r="LW34" s="289"/>
      <c r="LX34" s="289"/>
      <c r="LY34" s="288"/>
      <c r="LZ34" s="289"/>
      <c r="MA34" s="288"/>
      <c r="MB34" s="288"/>
      <c r="MC34" s="288"/>
      <c r="MD34" s="288"/>
      <c r="ME34" s="288"/>
      <c r="MF34" s="288"/>
      <c r="MG34" s="288"/>
      <c r="MH34" s="288"/>
      <c r="MI34" s="288"/>
      <c r="MJ34" s="288"/>
      <c r="MK34" s="288"/>
      <c r="ML34" s="288"/>
      <c r="MM34" s="288"/>
      <c r="MN34" s="288"/>
      <c r="MO34" s="288"/>
      <c r="MP34" s="288"/>
      <c r="MQ34" s="288"/>
      <c r="MR34" s="288"/>
      <c r="MS34" s="288"/>
      <c r="MT34" s="288"/>
      <c r="MU34" s="290"/>
      <c r="MV34" s="290"/>
      <c r="MW34" s="290"/>
      <c r="MX34" s="290"/>
      <c r="MY34" s="290"/>
      <c r="MZ34" s="290"/>
      <c r="NA34" s="290"/>
      <c r="NB34" s="290"/>
      <c r="NC34" s="290"/>
      <c r="ND34" s="290"/>
      <c r="NE34" s="290"/>
      <c r="NF34" s="290"/>
      <c r="NG34" s="290"/>
      <c r="NH34" s="290"/>
      <c r="NI34" s="290"/>
      <c r="NJ34" s="290"/>
      <c r="NK34" s="290"/>
      <c r="NL34" s="290"/>
      <c r="NM34" s="290"/>
      <c r="NN34" s="290"/>
      <c r="NO34" s="290"/>
      <c r="NP34" s="290"/>
      <c r="NQ34" s="290"/>
      <c r="NR34" s="290"/>
      <c r="NS34" s="290"/>
      <c r="NT34" s="290"/>
      <c r="NU34" s="290"/>
      <c r="NV34" s="290"/>
      <c r="BFI34" s="291"/>
    </row>
    <row r="35" spans="1:707 1517:1517" s="138" customFormat="1" ht="15" customHeight="1" thickTop="1" thickBot="1" x14ac:dyDescent="0.25">
      <c r="A35" s="277"/>
      <c r="B35" s="413"/>
      <c r="C35" s="420"/>
      <c r="D35" s="457"/>
      <c r="E35" s="458"/>
      <c r="F35" s="292" t="s">
        <v>416</v>
      </c>
      <c r="EM35" s="10"/>
      <c r="EN35" s="10"/>
      <c r="EO35" s="10"/>
      <c r="EP35" s="299"/>
      <c r="EQ35" s="299"/>
      <c r="ER35" s="299"/>
      <c r="ES35" s="299"/>
      <c r="ET35" s="299"/>
      <c r="EU35" s="299"/>
      <c r="EV35" s="299"/>
      <c r="EW35" s="299"/>
      <c r="EX35" s="299"/>
      <c r="EY35" s="299"/>
      <c r="EZ35" s="299"/>
      <c r="FA35" s="127"/>
      <c r="FB35" s="127"/>
      <c r="FC35" s="127"/>
      <c r="FD35" s="127"/>
      <c r="FE35" s="127"/>
      <c r="FF35" s="299"/>
      <c r="FG35" s="299"/>
      <c r="FH35" s="299"/>
      <c r="FI35" s="299"/>
      <c r="FJ35" s="299"/>
      <c r="FK35" s="299"/>
      <c r="FL35" s="299"/>
      <c r="FM35" s="299"/>
      <c r="FN35" s="299"/>
      <c r="FO35" s="299"/>
      <c r="FP35" s="299"/>
      <c r="FQ35" s="299"/>
      <c r="FR35" s="299"/>
      <c r="FS35" s="299"/>
      <c r="FT35" s="299"/>
      <c r="FU35" s="299"/>
      <c r="FV35" s="299"/>
      <c r="FW35" s="299"/>
      <c r="FX35" s="299"/>
      <c r="FY35" s="299"/>
      <c r="FZ35" s="299"/>
      <c r="GA35" s="299"/>
      <c r="GB35" s="299"/>
      <c r="GC35" s="299"/>
      <c r="GD35" s="299"/>
      <c r="GE35" s="299"/>
      <c r="GF35" s="299"/>
      <c r="GG35" s="299"/>
      <c r="GH35" s="299"/>
      <c r="GI35" s="299"/>
      <c r="GJ35" s="299"/>
      <c r="GK35" s="299"/>
      <c r="GL35" s="299"/>
      <c r="GM35" s="299"/>
      <c r="GN35" s="299"/>
      <c r="GO35" s="299"/>
      <c r="GP35" s="299"/>
      <c r="GQ35" s="299"/>
      <c r="GR35" s="299"/>
      <c r="GS35" s="299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283"/>
      <c r="KS35" s="10"/>
      <c r="KT35" s="10"/>
      <c r="KU35" s="10"/>
      <c r="KV35" s="10"/>
      <c r="KW35" s="10"/>
      <c r="KX35" s="10"/>
      <c r="KY35" s="283"/>
      <c r="KZ35" s="10"/>
      <c r="LA35" s="10"/>
      <c r="LB35" s="10"/>
      <c r="LC35" s="10"/>
      <c r="LD35" s="10"/>
      <c r="LE35" s="10"/>
      <c r="LF35" s="283"/>
      <c r="LG35" s="10"/>
      <c r="LH35" s="10"/>
      <c r="LI35" s="283"/>
      <c r="LJ35" s="10"/>
      <c r="LK35" s="283"/>
      <c r="LL35" s="10"/>
      <c r="LM35" s="10"/>
      <c r="LN35" s="10"/>
      <c r="LO35" s="10"/>
      <c r="LP35" s="283"/>
      <c r="LQ35" s="283"/>
      <c r="LR35" s="283"/>
      <c r="LS35" s="283"/>
      <c r="LT35" s="10"/>
      <c r="LU35" s="283"/>
      <c r="LV35" s="283"/>
      <c r="LW35" s="283"/>
      <c r="LX35" s="283"/>
      <c r="LY35" s="10"/>
      <c r="LZ35" s="283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284"/>
      <c r="MV35" s="284"/>
      <c r="MW35" s="284"/>
      <c r="MX35" s="284"/>
      <c r="MY35" s="284"/>
      <c r="MZ35" s="284"/>
      <c r="NA35" s="284"/>
      <c r="NB35" s="284"/>
      <c r="NC35" s="284"/>
      <c r="ND35" s="284"/>
      <c r="NE35" s="284"/>
      <c r="NF35" s="284"/>
      <c r="NG35" s="284"/>
      <c r="NH35" s="284"/>
      <c r="NI35" s="284"/>
      <c r="NJ35" s="284"/>
      <c r="NK35" s="284"/>
      <c r="NL35" s="284"/>
      <c r="NM35" s="284"/>
      <c r="NN35" s="284"/>
      <c r="NO35" s="284"/>
      <c r="NP35" s="284"/>
      <c r="NQ35" s="284"/>
      <c r="NR35" s="284"/>
      <c r="NS35" s="284"/>
      <c r="NT35" s="284"/>
      <c r="NU35" s="284"/>
      <c r="NV35" s="284"/>
      <c r="BFI35" s="117"/>
    </row>
    <row r="36" spans="1:707 1517:1517" s="138" customFormat="1" ht="15" customHeight="1" thickTop="1" thickBot="1" x14ac:dyDescent="0.25">
      <c r="A36" s="277"/>
      <c r="B36" s="413"/>
      <c r="C36" s="420"/>
      <c r="D36" s="457"/>
      <c r="E36" s="458"/>
      <c r="F36" s="292" t="s">
        <v>17</v>
      </c>
      <c r="EM36" s="10"/>
      <c r="EN36" s="10"/>
      <c r="EO36" s="10"/>
      <c r="EP36" s="299"/>
      <c r="EQ36" s="299"/>
      <c r="ER36" s="299"/>
      <c r="ES36" s="299"/>
      <c r="ET36" s="299"/>
      <c r="EU36" s="299"/>
      <c r="EV36" s="299"/>
      <c r="EW36" s="299"/>
      <c r="EX36" s="299"/>
      <c r="EY36" s="299"/>
      <c r="EZ36" s="299"/>
      <c r="FA36" s="127"/>
      <c r="FB36" s="127"/>
      <c r="FC36" s="127"/>
      <c r="FD36" s="127"/>
      <c r="FE36" s="127"/>
      <c r="FF36" s="299"/>
      <c r="FG36" s="299"/>
      <c r="FH36" s="299"/>
      <c r="FI36" s="299"/>
      <c r="FJ36" s="299"/>
      <c r="FK36" s="299"/>
      <c r="FL36" s="299"/>
      <c r="FM36" s="299"/>
      <c r="FN36" s="299"/>
      <c r="FO36" s="299"/>
      <c r="FP36" s="299"/>
      <c r="FQ36" s="299"/>
      <c r="FR36" s="299"/>
      <c r="FS36" s="299"/>
      <c r="FT36" s="299"/>
      <c r="FU36" s="299"/>
      <c r="FV36" s="299"/>
      <c r="FW36" s="299"/>
      <c r="FX36" s="299"/>
      <c r="FY36" s="299"/>
      <c r="FZ36" s="299"/>
      <c r="GA36" s="299"/>
      <c r="GB36" s="299"/>
      <c r="GC36" s="299"/>
      <c r="GD36" s="299"/>
      <c r="GE36" s="299"/>
      <c r="GF36" s="299"/>
      <c r="GG36" s="299"/>
      <c r="GH36" s="299"/>
      <c r="GI36" s="299"/>
      <c r="GJ36" s="299"/>
      <c r="GK36" s="299"/>
      <c r="GL36" s="299"/>
      <c r="GM36" s="299"/>
      <c r="GN36" s="299"/>
      <c r="GO36" s="299"/>
      <c r="GP36" s="299"/>
      <c r="GQ36" s="299"/>
      <c r="GR36" s="299"/>
      <c r="GS36" s="299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283"/>
      <c r="KS36" s="10"/>
      <c r="KT36" s="10"/>
      <c r="KU36" s="10"/>
      <c r="KV36" s="10"/>
      <c r="KW36" s="10"/>
      <c r="KX36" s="10"/>
      <c r="KY36" s="283"/>
      <c r="KZ36" s="10"/>
      <c r="LA36" s="10"/>
      <c r="LB36" s="10"/>
      <c r="LC36" s="10"/>
      <c r="LD36" s="10"/>
      <c r="LE36" s="10"/>
      <c r="LF36" s="283"/>
      <c r="LG36" s="10"/>
      <c r="LH36" s="10"/>
      <c r="LI36" s="283"/>
      <c r="LJ36" s="10"/>
      <c r="LK36" s="283"/>
      <c r="LL36" s="10"/>
      <c r="LM36" s="10"/>
      <c r="LN36" s="10"/>
      <c r="LO36" s="10"/>
      <c r="LP36" s="283"/>
      <c r="LQ36" s="283"/>
      <c r="LR36" s="283"/>
      <c r="LS36" s="283"/>
      <c r="LT36" s="10"/>
      <c r="LU36" s="283"/>
      <c r="LV36" s="283"/>
      <c r="LW36" s="283"/>
      <c r="LX36" s="283"/>
      <c r="LY36" s="10"/>
      <c r="LZ36" s="283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284"/>
      <c r="MV36" s="284"/>
      <c r="MW36" s="284"/>
      <c r="MX36" s="284"/>
      <c r="MY36" s="284"/>
      <c r="MZ36" s="284"/>
      <c r="NA36" s="284"/>
      <c r="NB36" s="284"/>
      <c r="NC36" s="284"/>
      <c r="ND36" s="284"/>
      <c r="NE36" s="284"/>
      <c r="NF36" s="284"/>
      <c r="NG36" s="284"/>
      <c r="NH36" s="284"/>
      <c r="NI36" s="284"/>
      <c r="NJ36" s="284"/>
      <c r="NK36" s="284"/>
      <c r="NL36" s="284"/>
      <c r="NM36" s="284"/>
      <c r="NN36" s="284"/>
      <c r="NO36" s="284"/>
      <c r="NP36" s="284"/>
      <c r="NQ36" s="284"/>
      <c r="NR36" s="284"/>
      <c r="NS36" s="284"/>
      <c r="NT36" s="284"/>
      <c r="NU36" s="284"/>
      <c r="NV36" s="284"/>
      <c r="BFI36" s="117"/>
    </row>
    <row r="37" spans="1:707 1517:1517" s="138" customFormat="1" ht="15" customHeight="1" thickTop="1" thickBot="1" x14ac:dyDescent="0.25">
      <c r="A37" s="277"/>
      <c r="B37" s="413"/>
      <c r="C37" s="420"/>
      <c r="D37" s="457"/>
      <c r="E37" s="458"/>
      <c r="F37" s="292" t="s">
        <v>18</v>
      </c>
      <c r="EM37" s="10"/>
      <c r="EN37" s="10"/>
      <c r="EO37" s="10"/>
      <c r="EP37" s="299"/>
      <c r="EQ37" s="299"/>
      <c r="ER37" s="299"/>
      <c r="ES37" s="299"/>
      <c r="ET37" s="299"/>
      <c r="EU37" s="299"/>
      <c r="EV37" s="299"/>
      <c r="EW37" s="299"/>
      <c r="EX37" s="299"/>
      <c r="EY37" s="299"/>
      <c r="EZ37" s="299"/>
      <c r="FA37" s="127"/>
      <c r="FB37" s="127"/>
      <c r="FC37" s="127"/>
      <c r="FD37" s="127"/>
      <c r="FE37" s="127"/>
      <c r="FF37" s="299"/>
      <c r="FG37" s="299"/>
      <c r="FH37" s="299"/>
      <c r="FI37" s="299"/>
      <c r="FJ37" s="299"/>
      <c r="FK37" s="299"/>
      <c r="FL37" s="299"/>
      <c r="FM37" s="299"/>
      <c r="FN37" s="299"/>
      <c r="FO37" s="299"/>
      <c r="FP37" s="299"/>
      <c r="FQ37" s="299"/>
      <c r="FR37" s="299"/>
      <c r="FS37" s="299"/>
      <c r="FT37" s="299"/>
      <c r="FU37" s="299"/>
      <c r="FV37" s="299"/>
      <c r="FW37" s="299"/>
      <c r="FX37" s="299"/>
      <c r="FY37" s="299"/>
      <c r="FZ37" s="299"/>
      <c r="GA37" s="299"/>
      <c r="GB37" s="299"/>
      <c r="GC37" s="299"/>
      <c r="GD37" s="299"/>
      <c r="GE37" s="299"/>
      <c r="GF37" s="299"/>
      <c r="GG37" s="299"/>
      <c r="GH37" s="299"/>
      <c r="GI37" s="299"/>
      <c r="GJ37" s="299"/>
      <c r="GK37" s="299"/>
      <c r="GL37" s="299"/>
      <c r="GM37" s="299"/>
      <c r="GN37" s="299"/>
      <c r="GO37" s="299"/>
      <c r="GP37" s="299"/>
      <c r="GQ37" s="299"/>
      <c r="GR37" s="299"/>
      <c r="GS37" s="299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283"/>
      <c r="KS37" s="10"/>
      <c r="KT37" s="10"/>
      <c r="KU37" s="10"/>
      <c r="KV37" s="10"/>
      <c r="KW37" s="10"/>
      <c r="KX37" s="10"/>
      <c r="KY37" s="283"/>
      <c r="KZ37" s="10"/>
      <c r="LA37" s="10"/>
      <c r="LB37" s="10"/>
      <c r="LC37" s="10"/>
      <c r="LD37" s="10"/>
      <c r="LE37" s="10"/>
      <c r="LF37" s="283"/>
      <c r="LG37" s="10"/>
      <c r="LH37" s="10"/>
      <c r="LI37" s="283"/>
      <c r="LJ37" s="10"/>
      <c r="LK37" s="283"/>
      <c r="LL37" s="10"/>
      <c r="LM37" s="10"/>
      <c r="LN37" s="10"/>
      <c r="LO37" s="10"/>
      <c r="LP37" s="283"/>
      <c r="LQ37" s="283"/>
      <c r="LR37" s="283"/>
      <c r="LS37" s="283"/>
      <c r="LT37" s="10"/>
      <c r="LU37" s="283"/>
      <c r="LV37" s="283"/>
      <c r="LW37" s="283"/>
      <c r="LX37" s="283"/>
      <c r="LY37" s="10"/>
      <c r="LZ37" s="283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284"/>
      <c r="MV37" s="284"/>
      <c r="MW37" s="284"/>
      <c r="MX37" s="284"/>
      <c r="MY37" s="284"/>
      <c r="MZ37" s="284"/>
      <c r="NA37" s="284"/>
      <c r="NB37" s="284"/>
      <c r="NC37" s="284"/>
      <c r="ND37" s="284"/>
      <c r="NE37" s="284"/>
      <c r="NF37" s="284"/>
      <c r="NG37" s="284"/>
      <c r="NH37" s="284"/>
      <c r="NI37" s="284"/>
      <c r="NJ37" s="284"/>
      <c r="NK37" s="284"/>
      <c r="NL37" s="284"/>
      <c r="NM37" s="284"/>
      <c r="NN37" s="284"/>
      <c r="NO37" s="284"/>
      <c r="NP37" s="284"/>
      <c r="NQ37" s="284"/>
      <c r="NR37" s="284"/>
      <c r="NS37" s="284"/>
      <c r="NT37" s="284"/>
      <c r="NU37" s="284"/>
      <c r="NV37" s="284"/>
      <c r="BFI37" s="117"/>
    </row>
    <row r="38" spans="1:707 1517:1517" s="138" customFormat="1" ht="15" customHeight="1" thickTop="1" thickBot="1" x14ac:dyDescent="0.25">
      <c r="A38" s="277"/>
      <c r="B38" s="413"/>
      <c r="C38" s="420"/>
      <c r="D38" s="457"/>
      <c r="E38" s="458"/>
      <c r="F38" s="292" t="s">
        <v>19</v>
      </c>
      <c r="EM38" s="10"/>
      <c r="EN38" s="10"/>
      <c r="EO38" s="10"/>
      <c r="EP38" s="299"/>
      <c r="EQ38" s="299"/>
      <c r="ER38" s="299"/>
      <c r="ES38" s="299"/>
      <c r="ET38" s="299"/>
      <c r="EU38" s="299"/>
      <c r="EV38" s="299"/>
      <c r="EW38" s="299"/>
      <c r="EX38" s="299"/>
      <c r="EY38" s="299"/>
      <c r="EZ38" s="299"/>
      <c r="FA38" s="127"/>
      <c r="FB38" s="127"/>
      <c r="FC38" s="127"/>
      <c r="FD38" s="127"/>
      <c r="FE38" s="127"/>
      <c r="FF38" s="299"/>
      <c r="FG38" s="299"/>
      <c r="FH38" s="299"/>
      <c r="FI38" s="299"/>
      <c r="FJ38" s="299"/>
      <c r="FK38" s="299"/>
      <c r="FL38" s="299"/>
      <c r="FM38" s="299"/>
      <c r="FN38" s="299"/>
      <c r="FO38" s="299"/>
      <c r="FP38" s="299"/>
      <c r="FQ38" s="299"/>
      <c r="FR38" s="299"/>
      <c r="FS38" s="299"/>
      <c r="FT38" s="299"/>
      <c r="FU38" s="299"/>
      <c r="FV38" s="299"/>
      <c r="FW38" s="299"/>
      <c r="FX38" s="299"/>
      <c r="FY38" s="299"/>
      <c r="FZ38" s="299"/>
      <c r="GA38" s="299"/>
      <c r="GB38" s="299"/>
      <c r="GC38" s="299"/>
      <c r="GD38" s="299"/>
      <c r="GE38" s="299"/>
      <c r="GF38" s="299"/>
      <c r="GG38" s="299"/>
      <c r="GH38" s="299"/>
      <c r="GI38" s="299"/>
      <c r="GJ38" s="299"/>
      <c r="GK38" s="299"/>
      <c r="GL38" s="299"/>
      <c r="GM38" s="299"/>
      <c r="GN38" s="299"/>
      <c r="GO38" s="299"/>
      <c r="GP38" s="299"/>
      <c r="GQ38" s="299"/>
      <c r="GR38" s="299"/>
      <c r="GS38" s="299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283"/>
      <c r="KS38" s="10"/>
      <c r="KT38" s="10"/>
      <c r="KU38" s="10"/>
      <c r="KV38" s="10"/>
      <c r="KW38" s="10"/>
      <c r="KX38" s="10"/>
      <c r="KY38" s="283"/>
      <c r="KZ38" s="10"/>
      <c r="LA38" s="10"/>
      <c r="LB38" s="10"/>
      <c r="LC38" s="10"/>
      <c r="LD38" s="10"/>
      <c r="LE38" s="10"/>
      <c r="LF38" s="283"/>
      <c r="LG38" s="10"/>
      <c r="LH38" s="10"/>
      <c r="LI38" s="283"/>
      <c r="LJ38" s="10"/>
      <c r="LK38" s="283"/>
      <c r="LL38" s="10"/>
      <c r="LM38" s="10"/>
      <c r="LN38" s="10"/>
      <c r="LO38" s="10"/>
      <c r="LP38" s="283"/>
      <c r="LQ38" s="283"/>
      <c r="LR38" s="283"/>
      <c r="LS38" s="283"/>
      <c r="LT38" s="10"/>
      <c r="LU38" s="283"/>
      <c r="LV38" s="283"/>
      <c r="LW38" s="283"/>
      <c r="LX38" s="283"/>
      <c r="LY38" s="10"/>
      <c r="LZ38" s="283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284"/>
      <c r="MV38" s="284"/>
      <c r="MW38" s="284"/>
      <c r="MX38" s="284"/>
      <c r="MY38" s="284"/>
      <c r="MZ38" s="284"/>
      <c r="NA38" s="284"/>
      <c r="NB38" s="284"/>
      <c r="NC38" s="284"/>
      <c r="ND38" s="284"/>
      <c r="NE38" s="284"/>
      <c r="NF38" s="284"/>
      <c r="NG38" s="284"/>
      <c r="NH38" s="284"/>
      <c r="NI38" s="284"/>
      <c r="NJ38" s="284"/>
      <c r="NK38" s="284"/>
      <c r="NL38" s="284"/>
      <c r="NM38" s="284"/>
      <c r="NN38" s="284"/>
      <c r="NO38" s="284"/>
      <c r="NP38" s="284"/>
      <c r="NQ38" s="284"/>
      <c r="NR38" s="284"/>
      <c r="NS38" s="284"/>
      <c r="NT38" s="284"/>
      <c r="NU38" s="284"/>
      <c r="NV38" s="284"/>
      <c r="BFI38" s="117"/>
    </row>
    <row r="39" spans="1:707 1517:1517" s="138" customFormat="1" ht="15" customHeight="1" thickTop="1" thickBot="1" x14ac:dyDescent="0.25">
      <c r="A39" s="277"/>
      <c r="B39" s="413"/>
      <c r="C39" s="420"/>
      <c r="D39" s="457"/>
      <c r="E39" s="458"/>
      <c r="F39" s="292" t="s">
        <v>20</v>
      </c>
      <c r="EM39" s="10"/>
      <c r="EN39" s="10"/>
      <c r="EO39" s="10"/>
      <c r="EP39" s="299"/>
      <c r="EQ39" s="299"/>
      <c r="ER39" s="299"/>
      <c r="ES39" s="299"/>
      <c r="ET39" s="299"/>
      <c r="EU39" s="299"/>
      <c r="EV39" s="299"/>
      <c r="EW39" s="299"/>
      <c r="EX39" s="299"/>
      <c r="EY39" s="299"/>
      <c r="EZ39" s="299"/>
      <c r="FA39" s="127"/>
      <c r="FB39" s="127"/>
      <c r="FC39" s="127"/>
      <c r="FD39" s="127"/>
      <c r="FE39" s="127"/>
      <c r="FF39" s="299"/>
      <c r="FG39" s="299"/>
      <c r="FH39" s="299"/>
      <c r="FI39" s="299"/>
      <c r="FJ39" s="299"/>
      <c r="FK39" s="299"/>
      <c r="FL39" s="299"/>
      <c r="FM39" s="299"/>
      <c r="FN39" s="299"/>
      <c r="FO39" s="299"/>
      <c r="FP39" s="299"/>
      <c r="FQ39" s="299"/>
      <c r="FR39" s="299"/>
      <c r="FS39" s="299"/>
      <c r="FT39" s="299"/>
      <c r="FU39" s="299"/>
      <c r="FV39" s="299"/>
      <c r="FW39" s="299"/>
      <c r="FX39" s="299"/>
      <c r="FY39" s="299"/>
      <c r="FZ39" s="299"/>
      <c r="GA39" s="299"/>
      <c r="GB39" s="299"/>
      <c r="GC39" s="299"/>
      <c r="GD39" s="299"/>
      <c r="GE39" s="299"/>
      <c r="GF39" s="299"/>
      <c r="GG39" s="299"/>
      <c r="GH39" s="299"/>
      <c r="GI39" s="299"/>
      <c r="GJ39" s="299"/>
      <c r="GK39" s="299"/>
      <c r="GL39" s="299"/>
      <c r="GM39" s="299"/>
      <c r="GN39" s="299"/>
      <c r="GO39" s="299"/>
      <c r="GP39" s="299"/>
      <c r="GQ39" s="299"/>
      <c r="GR39" s="299"/>
      <c r="GS39" s="299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283"/>
      <c r="KS39" s="10"/>
      <c r="KT39" s="10"/>
      <c r="KU39" s="10"/>
      <c r="KV39" s="10"/>
      <c r="KW39" s="10"/>
      <c r="KX39" s="10"/>
      <c r="KY39" s="283"/>
      <c r="KZ39" s="10"/>
      <c r="LA39" s="10"/>
      <c r="LB39" s="10"/>
      <c r="LC39" s="10"/>
      <c r="LD39" s="10"/>
      <c r="LE39" s="10"/>
      <c r="LF39" s="283"/>
      <c r="LG39" s="10"/>
      <c r="LH39" s="10"/>
      <c r="LI39" s="283"/>
      <c r="LJ39" s="10"/>
      <c r="LK39" s="283"/>
      <c r="LL39" s="10"/>
      <c r="LM39" s="10"/>
      <c r="LN39" s="10"/>
      <c r="LO39" s="10"/>
      <c r="LP39" s="283"/>
      <c r="LQ39" s="283"/>
      <c r="LR39" s="283"/>
      <c r="LS39" s="283"/>
      <c r="LT39" s="10"/>
      <c r="LU39" s="283"/>
      <c r="LV39" s="283"/>
      <c r="LW39" s="283"/>
      <c r="LX39" s="283"/>
      <c r="LY39" s="10"/>
      <c r="LZ39" s="283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284"/>
      <c r="MV39" s="284"/>
      <c r="MW39" s="284"/>
      <c r="MX39" s="284"/>
      <c r="MY39" s="284"/>
      <c r="MZ39" s="284"/>
      <c r="NA39" s="284"/>
      <c r="NB39" s="284"/>
      <c r="NC39" s="284"/>
      <c r="ND39" s="284"/>
      <c r="NE39" s="284"/>
      <c r="NF39" s="284"/>
      <c r="NG39" s="284"/>
      <c r="NH39" s="284"/>
      <c r="NI39" s="284"/>
      <c r="NJ39" s="284"/>
      <c r="NK39" s="284"/>
      <c r="NL39" s="284"/>
      <c r="NM39" s="284"/>
      <c r="NN39" s="284"/>
      <c r="NO39" s="284"/>
      <c r="NP39" s="284"/>
      <c r="NQ39" s="284"/>
      <c r="NR39" s="284"/>
      <c r="NS39" s="284"/>
      <c r="NT39" s="284"/>
      <c r="NU39" s="284"/>
      <c r="NV39" s="284"/>
      <c r="BFI39" s="117"/>
    </row>
    <row r="40" spans="1:707 1517:1517" s="138" customFormat="1" ht="15" customHeight="1" thickTop="1" thickBot="1" x14ac:dyDescent="0.25">
      <c r="A40" s="277"/>
      <c r="B40" s="413"/>
      <c r="C40" s="420"/>
      <c r="D40" s="457"/>
      <c r="E40" s="458"/>
      <c r="F40" s="292" t="s">
        <v>21</v>
      </c>
      <c r="EM40" s="10"/>
      <c r="EN40" s="10"/>
      <c r="EO40" s="10"/>
      <c r="EP40" s="299"/>
      <c r="EQ40" s="299"/>
      <c r="ER40" s="299"/>
      <c r="ES40" s="299"/>
      <c r="ET40" s="299"/>
      <c r="EU40" s="299"/>
      <c r="EV40" s="299"/>
      <c r="EW40" s="299"/>
      <c r="EX40" s="299"/>
      <c r="EY40" s="299"/>
      <c r="EZ40" s="299"/>
      <c r="FA40" s="127"/>
      <c r="FB40" s="127"/>
      <c r="FC40" s="127"/>
      <c r="FD40" s="127"/>
      <c r="FE40" s="127"/>
      <c r="FF40" s="299"/>
      <c r="FG40" s="299"/>
      <c r="FH40" s="299"/>
      <c r="FI40" s="299"/>
      <c r="FJ40" s="299"/>
      <c r="FK40" s="299"/>
      <c r="FL40" s="299"/>
      <c r="FM40" s="299"/>
      <c r="FN40" s="299"/>
      <c r="FO40" s="299"/>
      <c r="FP40" s="299"/>
      <c r="FQ40" s="299"/>
      <c r="FR40" s="299"/>
      <c r="FS40" s="299"/>
      <c r="FT40" s="299"/>
      <c r="FU40" s="299"/>
      <c r="FV40" s="299"/>
      <c r="FW40" s="299"/>
      <c r="FX40" s="299"/>
      <c r="FY40" s="299"/>
      <c r="FZ40" s="299"/>
      <c r="GA40" s="299"/>
      <c r="GB40" s="299"/>
      <c r="GC40" s="299"/>
      <c r="GD40" s="299"/>
      <c r="GE40" s="299"/>
      <c r="GF40" s="299"/>
      <c r="GG40" s="299"/>
      <c r="GH40" s="299"/>
      <c r="GI40" s="299"/>
      <c r="GJ40" s="299"/>
      <c r="GK40" s="299"/>
      <c r="GL40" s="299"/>
      <c r="GM40" s="299"/>
      <c r="GN40" s="299"/>
      <c r="GO40" s="299"/>
      <c r="GP40" s="299"/>
      <c r="GQ40" s="299"/>
      <c r="GR40" s="299"/>
      <c r="GS40" s="299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283"/>
      <c r="KS40" s="10"/>
      <c r="KT40" s="10"/>
      <c r="KU40" s="10"/>
      <c r="KV40" s="10"/>
      <c r="KW40" s="10"/>
      <c r="KX40" s="10"/>
      <c r="KY40" s="283"/>
      <c r="KZ40" s="10"/>
      <c r="LA40" s="10"/>
      <c r="LB40" s="10"/>
      <c r="LC40" s="10"/>
      <c r="LD40" s="10"/>
      <c r="LE40" s="10"/>
      <c r="LF40" s="283"/>
      <c r="LG40" s="10"/>
      <c r="LH40" s="10"/>
      <c r="LI40" s="283"/>
      <c r="LJ40" s="10"/>
      <c r="LK40" s="283"/>
      <c r="LL40" s="10"/>
      <c r="LM40" s="10"/>
      <c r="LN40" s="10"/>
      <c r="LO40" s="10"/>
      <c r="LP40" s="283"/>
      <c r="LQ40" s="283"/>
      <c r="LR40" s="283"/>
      <c r="LS40" s="283"/>
      <c r="LT40" s="10"/>
      <c r="LU40" s="283"/>
      <c r="LV40" s="283"/>
      <c r="LW40" s="283"/>
      <c r="LX40" s="283"/>
      <c r="LY40" s="10"/>
      <c r="LZ40" s="283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284"/>
      <c r="MV40" s="284"/>
      <c r="MW40" s="284"/>
      <c r="MX40" s="284"/>
      <c r="MY40" s="284"/>
      <c r="MZ40" s="284"/>
      <c r="NA40" s="284"/>
      <c r="NB40" s="284"/>
      <c r="NC40" s="284"/>
      <c r="ND40" s="284"/>
      <c r="NE40" s="284"/>
      <c r="NF40" s="284"/>
      <c r="NG40" s="284"/>
      <c r="NH40" s="284"/>
      <c r="NI40" s="284"/>
      <c r="NJ40" s="284"/>
      <c r="NK40" s="284"/>
      <c r="NL40" s="284"/>
      <c r="NM40" s="284"/>
      <c r="NN40" s="284"/>
      <c r="NO40" s="284"/>
      <c r="NP40" s="284"/>
      <c r="NQ40" s="284"/>
      <c r="NR40" s="284"/>
      <c r="NS40" s="284"/>
      <c r="NT40" s="284"/>
      <c r="NU40" s="284"/>
      <c r="NV40" s="284"/>
      <c r="BFI40" s="117"/>
    </row>
    <row r="41" spans="1:707 1517:1517" s="138" customFormat="1" ht="15" customHeight="1" thickTop="1" thickBot="1" x14ac:dyDescent="0.25">
      <c r="A41" s="277"/>
      <c r="B41" s="413"/>
      <c r="C41" s="420"/>
      <c r="D41" s="457"/>
      <c r="E41" s="458"/>
      <c r="F41" s="292" t="s">
        <v>11</v>
      </c>
      <c r="AH41" s="451" t="s">
        <v>434</v>
      </c>
      <c r="AI41" s="452"/>
      <c r="AJ41" s="452"/>
      <c r="AK41" s="452"/>
      <c r="AL41" s="452"/>
      <c r="AM41" s="452"/>
      <c r="AN41" s="452"/>
      <c r="AO41" s="452"/>
      <c r="AP41" s="453"/>
      <c r="DB41" s="451" t="s">
        <v>433</v>
      </c>
      <c r="DC41" s="452"/>
      <c r="DD41" s="452"/>
      <c r="DE41" s="452"/>
      <c r="DF41" s="452"/>
      <c r="DG41" s="452"/>
      <c r="DH41" s="452"/>
      <c r="DI41" s="452"/>
      <c r="DJ41" s="452"/>
      <c r="DK41" s="452"/>
      <c r="DL41" s="452"/>
      <c r="DM41" s="452"/>
      <c r="DN41" s="452"/>
      <c r="DO41" s="452"/>
      <c r="DP41" s="452"/>
      <c r="DQ41" s="452"/>
      <c r="DR41" s="452"/>
      <c r="DS41" s="452"/>
      <c r="DT41" s="452"/>
      <c r="DU41" s="453"/>
      <c r="EM41" s="10"/>
      <c r="EN41" s="10"/>
      <c r="EO41" s="487" t="s">
        <v>429</v>
      </c>
      <c r="EP41" s="488"/>
      <c r="EQ41" s="488"/>
      <c r="ER41" s="489"/>
      <c r="ES41" s="299"/>
      <c r="ET41" s="299"/>
      <c r="EU41" s="299"/>
      <c r="EV41" s="299"/>
      <c r="EW41" s="299"/>
      <c r="EX41" s="299"/>
      <c r="EY41" s="299"/>
      <c r="EZ41" s="299"/>
      <c r="FA41" s="127"/>
      <c r="FB41" s="127"/>
      <c r="FC41" s="127"/>
      <c r="FD41" s="127"/>
      <c r="FE41" s="127"/>
      <c r="FF41" s="299"/>
      <c r="FG41" s="299"/>
      <c r="FH41" s="299"/>
      <c r="FI41" s="299"/>
      <c r="FJ41" s="299"/>
      <c r="FK41" s="299"/>
      <c r="FL41" s="299"/>
      <c r="FM41" s="299"/>
      <c r="FN41" s="299"/>
      <c r="FO41" s="299"/>
      <c r="FP41" s="299"/>
      <c r="FQ41" s="299"/>
      <c r="FR41" s="299"/>
      <c r="FS41" s="299"/>
      <c r="FT41" s="299"/>
      <c r="FU41" s="299"/>
      <c r="FV41" s="299"/>
      <c r="FW41" s="299"/>
      <c r="FX41" s="299"/>
      <c r="FY41" s="299"/>
      <c r="FZ41" s="299"/>
      <c r="GA41" s="299"/>
      <c r="GB41" s="299"/>
      <c r="GC41" s="299"/>
      <c r="GD41" s="299"/>
      <c r="GE41" s="299"/>
      <c r="GF41" s="299"/>
      <c r="GG41" s="299"/>
      <c r="GH41" s="299"/>
      <c r="GI41" s="299"/>
      <c r="GJ41" s="299"/>
      <c r="GK41" s="299"/>
      <c r="GL41" s="299"/>
      <c r="GM41" s="299"/>
      <c r="GN41" s="299"/>
      <c r="GO41" s="299"/>
      <c r="GP41" s="299"/>
      <c r="GQ41" s="299"/>
      <c r="GR41" s="299"/>
      <c r="GS41" s="299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283"/>
      <c r="KS41" s="10"/>
      <c r="KT41" s="10"/>
      <c r="KU41" s="10"/>
      <c r="KV41" s="10"/>
      <c r="KW41" s="10"/>
      <c r="KX41" s="10"/>
      <c r="KY41" s="283"/>
      <c r="KZ41" s="10"/>
      <c r="LA41" s="10"/>
      <c r="LB41" s="10"/>
      <c r="LC41" s="10"/>
      <c r="LD41" s="10"/>
      <c r="LE41" s="10"/>
      <c r="LF41" s="283"/>
      <c r="LG41" s="10"/>
      <c r="LH41" s="10"/>
      <c r="LI41" s="283"/>
      <c r="LJ41" s="10"/>
      <c r="LK41" s="283"/>
      <c r="LL41" s="10"/>
      <c r="LM41" s="10"/>
      <c r="LN41" s="10"/>
      <c r="LO41" s="10"/>
      <c r="LP41" s="283"/>
      <c r="LQ41" s="283"/>
      <c r="LR41" s="283"/>
      <c r="LS41" s="283"/>
      <c r="LT41" s="10"/>
      <c r="LU41" s="283"/>
      <c r="LV41" s="283"/>
      <c r="LW41" s="283"/>
      <c r="LX41" s="283"/>
      <c r="LY41" s="10"/>
      <c r="LZ41" s="283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284"/>
      <c r="MV41" s="284"/>
      <c r="MW41" s="284"/>
      <c r="MX41" s="284"/>
      <c r="MY41" s="284"/>
      <c r="MZ41" s="284"/>
      <c r="NA41" s="284"/>
      <c r="NB41" s="284"/>
      <c r="NC41" s="284"/>
      <c r="ND41" s="284"/>
      <c r="NE41" s="284"/>
      <c r="NF41" s="284"/>
      <c r="NG41" s="284"/>
      <c r="NH41" s="284"/>
      <c r="NI41" s="284"/>
      <c r="NJ41" s="284"/>
      <c r="NK41" s="284"/>
      <c r="NL41" s="284"/>
      <c r="NM41" s="284"/>
      <c r="NN41" s="284"/>
      <c r="NO41" s="284"/>
      <c r="NP41" s="284"/>
      <c r="NQ41" s="284"/>
      <c r="NR41" s="284"/>
      <c r="NS41" s="284"/>
      <c r="NT41" s="284"/>
      <c r="NU41" s="284"/>
      <c r="NV41" s="284"/>
      <c r="BFI41" s="117"/>
    </row>
    <row r="42" spans="1:707 1517:1517" s="138" customFormat="1" ht="15" customHeight="1" thickTop="1" thickBot="1" x14ac:dyDescent="0.25">
      <c r="A42" s="277"/>
      <c r="B42" s="413"/>
      <c r="C42" s="420"/>
      <c r="D42" s="457"/>
      <c r="E42" s="458"/>
      <c r="F42" s="292" t="s">
        <v>8</v>
      </c>
      <c r="AH42" s="451" t="s">
        <v>427</v>
      </c>
      <c r="AI42" s="452"/>
      <c r="AJ42" s="452"/>
      <c r="AK42" s="452"/>
      <c r="AL42" s="452"/>
      <c r="AM42" s="452"/>
      <c r="AN42" s="452"/>
      <c r="AO42" s="452"/>
      <c r="AP42" s="453"/>
      <c r="AX42" s="451" t="s">
        <v>430</v>
      </c>
      <c r="AY42" s="452"/>
      <c r="AZ42" s="452"/>
      <c r="BA42" s="452"/>
      <c r="BB42" s="452"/>
      <c r="BC42" s="453"/>
      <c r="BF42" s="451" t="s">
        <v>432</v>
      </c>
      <c r="BG42" s="452"/>
      <c r="BH42" s="452"/>
      <c r="BI42" s="452"/>
      <c r="BJ42" s="452"/>
      <c r="BK42" s="452"/>
      <c r="BL42" s="452"/>
      <c r="BM42" s="452"/>
      <c r="BN42" s="453"/>
      <c r="BO42" s="451" t="s">
        <v>437</v>
      </c>
      <c r="BP42" s="452"/>
      <c r="BQ42" s="452"/>
      <c r="BR42" s="452"/>
      <c r="BS42" s="453"/>
      <c r="DB42" s="451" t="s">
        <v>429</v>
      </c>
      <c r="DC42" s="452"/>
      <c r="DD42" s="452"/>
      <c r="DE42" s="452"/>
      <c r="DF42" s="452"/>
      <c r="DG42" s="452"/>
      <c r="DH42" s="452"/>
      <c r="DI42" s="452"/>
      <c r="DJ42" s="452"/>
      <c r="DK42" s="452"/>
      <c r="DL42" s="452"/>
      <c r="DM42" s="452"/>
      <c r="DN42" s="452"/>
      <c r="DO42" s="452"/>
      <c r="DP42" s="452"/>
      <c r="DQ42" s="452"/>
      <c r="DR42" s="452"/>
      <c r="DS42" s="452"/>
      <c r="DT42" s="452"/>
      <c r="DU42" s="453"/>
      <c r="EM42" s="10"/>
      <c r="EN42" s="10"/>
      <c r="EO42" s="451" t="s">
        <v>421</v>
      </c>
      <c r="EP42" s="452"/>
      <c r="EQ42" s="452"/>
      <c r="ER42" s="452"/>
      <c r="ES42" s="452"/>
      <c r="ET42" s="452"/>
      <c r="EU42" s="452"/>
      <c r="EV42" s="452"/>
      <c r="EW42" s="452"/>
      <c r="EX42" s="452"/>
      <c r="EY42" s="453"/>
      <c r="EZ42" s="484" t="s">
        <v>420</v>
      </c>
      <c r="FA42" s="485"/>
      <c r="FB42" s="485"/>
      <c r="FC42" s="485"/>
      <c r="FD42" s="485"/>
      <c r="FE42" s="485"/>
      <c r="FF42" s="485"/>
      <c r="FG42" s="485"/>
      <c r="FH42" s="485"/>
      <c r="FI42" s="485"/>
      <c r="FJ42" s="485"/>
      <c r="FK42" s="485"/>
      <c r="FL42" s="485"/>
      <c r="FM42" s="485"/>
      <c r="FN42" s="485"/>
      <c r="FO42" s="485"/>
      <c r="FP42" s="485"/>
      <c r="FQ42" s="485"/>
      <c r="FR42" s="485"/>
      <c r="FS42" s="485"/>
      <c r="FT42" s="486"/>
      <c r="FU42" s="451" t="s">
        <v>423</v>
      </c>
      <c r="FV42" s="452"/>
      <c r="FW42" s="452"/>
      <c r="FX42" s="452"/>
      <c r="FY42" s="452"/>
      <c r="FZ42" s="452"/>
      <c r="GA42" s="452"/>
      <c r="GB42" s="452"/>
      <c r="GC42" s="452"/>
      <c r="GD42" s="452"/>
      <c r="GE42" s="452"/>
      <c r="GF42" s="452"/>
      <c r="GG42" s="452"/>
      <c r="GH42" s="452"/>
      <c r="GI42" s="452"/>
      <c r="GJ42" s="452"/>
      <c r="GK42" s="452"/>
      <c r="GL42" s="452"/>
      <c r="GM42" s="452"/>
      <c r="GN42" s="452"/>
      <c r="GO42" s="452"/>
      <c r="GP42" s="452"/>
      <c r="GQ42" s="452"/>
      <c r="GR42" s="452"/>
      <c r="GS42" s="453"/>
      <c r="GT42" s="481" t="s">
        <v>438</v>
      </c>
      <c r="GU42" s="482"/>
      <c r="GV42" s="482"/>
      <c r="GW42" s="483"/>
      <c r="GX42" s="451" t="s">
        <v>436</v>
      </c>
      <c r="GY42" s="452"/>
      <c r="GZ42" s="452"/>
      <c r="HA42" s="452"/>
      <c r="HB42" s="452"/>
      <c r="HC42" s="452"/>
      <c r="HD42" s="452"/>
      <c r="HE42" s="452"/>
      <c r="HF42" s="452"/>
      <c r="HG42" s="453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283"/>
      <c r="KS42" s="10"/>
      <c r="KT42" s="10"/>
      <c r="KU42" s="10"/>
      <c r="KV42" s="10"/>
      <c r="KW42" s="10"/>
      <c r="KX42" s="10"/>
      <c r="KY42" s="283"/>
      <c r="KZ42" s="10"/>
      <c r="LA42" s="10"/>
      <c r="LB42" s="10"/>
      <c r="LC42" s="10"/>
      <c r="LD42" s="10"/>
      <c r="LE42" s="10"/>
      <c r="LF42" s="283"/>
      <c r="LG42" s="10"/>
      <c r="LH42" s="10"/>
      <c r="LI42" s="283"/>
      <c r="LJ42" s="10"/>
      <c r="LK42" s="283"/>
      <c r="LL42" s="10"/>
      <c r="LM42" s="10"/>
      <c r="LN42" s="10"/>
      <c r="LO42" s="10"/>
      <c r="LP42" s="283"/>
      <c r="LQ42" s="283"/>
      <c r="LR42" s="283"/>
      <c r="LS42" s="283"/>
      <c r="LT42" s="10"/>
      <c r="LU42" s="283"/>
      <c r="LV42" s="283"/>
      <c r="LW42" s="283"/>
      <c r="LX42" s="283"/>
      <c r="LY42" s="10"/>
      <c r="LZ42" s="283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284"/>
      <c r="MV42" s="284"/>
      <c r="MW42" s="284"/>
      <c r="MX42" s="284"/>
      <c r="MY42" s="284"/>
      <c r="MZ42" s="284"/>
      <c r="NA42" s="284"/>
      <c r="NB42" s="284"/>
      <c r="NC42" s="284"/>
      <c r="ND42" s="284"/>
      <c r="NE42" s="284"/>
      <c r="NF42" s="284"/>
      <c r="NG42" s="284"/>
      <c r="NH42" s="284"/>
      <c r="NI42" s="284"/>
      <c r="NJ42" s="284"/>
      <c r="NK42" s="284"/>
      <c r="NL42" s="284"/>
      <c r="NM42" s="284"/>
      <c r="NN42" s="284"/>
      <c r="NO42" s="284"/>
      <c r="NP42" s="284"/>
      <c r="NQ42" s="284"/>
      <c r="NR42" s="284"/>
      <c r="NS42" s="284"/>
      <c r="NT42" s="284"/>
      <c r="NU42" s="284"/>
      <c r="NV42" s="284"/>
      <c r="BFI42" s="117"/>
    </row>
    <row r="43" spans="1:707 1517:1517" s="294" customFormat="1" ht="15" customHeight="1" thickTop="1" thickBot="1" x14ac:dyDescent="0.25">
      <c r="A43"/>
      <c r="B43" s="414"/>
      <c r="C43" s="408"/>
      <c r="D43" s="459"/>
      <c r="E43" s="460"/>
      <c r="F43" s="293" t="s">
        <v>9</v>
      </c>
      <c r="AH43" s="451" t="s">
        <v>340</v>
      </c>
      <c r="AI43" s="452"/>
      <c r="AJ43" s="452"/>
      <c r="AK43" s="452"/>
      <c r="AL43" s="452"/>
      <c r="AM43" s="452"/>
      <c r="AN43" s="452"/>
      <c r="AO43" s="452"/>
      <c r="AP43" s="453"/>
      <c r="AQ43" s="487" t="s">
        <v>424</v>
      </c>
      <c r="AR43" s="488"/>
      <c r="AS43" s="488"/>
      <c r="AT43" s="489"/>
      <c r="AX43" s="451" t="s">
        <v>430</v>
      </c>
      <c r="AY43" s="452"/>
      <c r="AZ43" s="452"/>
      <c r="BA43" s="452"/>
      <c r="BB43" s="452"/>
      <c r="BC43" s="453"/>
      <c r="BF43" s="484" t="s">
        <v>425</v>
      </c>
      <c r="BG43" s="452"/>
      <c r="BH43" s="452"/>
      <c r="BI43" s="452"/>
      <c r="BJ43" s="452"/>
      <c r="BK43" s="452"/>
      <c r="BL43" s="452"/>
      <c r="BM43" s="452"/>
      <c r="BN43" s="453"/>
      <c r="BO43" s="451" t="s">
        <v>428</v>
      </c>
      <c r="BP43" s="452"/>
      <c r="BQ43" s="452"/>
      <c r="BR43" s="452"/>
      <c r="BS43" s="453"/>
      <c r="DB43" s="451" t="s">
        <v>426</v>
      </c>
      <c r="DC43" s="452"/>
      <c r="DD43" s="452"/>
      <c r="DE43" s="452"/>
      <c r="DF43" s="452"/>
      <c r="DG43" s="452"/>
      <c r="DH43" s="452"/>
      <c r="DI43" s="452"/>
      <c r="DJ43" s="452"/>
      <c r="DK43" s="452"/>
      <c r="DL43" s="452"/>
      <c r="DM43" s="452"/>
      <c r="DN43" s="452"/>
      <c r="DO43" s="452"/>
      <c r="DP43" s="452"/>
      <c r="DQ43" s="452"/>
      <c r="DR43" s="452"/>
      <c r="DS43" s="452"/>
      <c r="DT43" s="452"/>
      <c r="DU43" s="453"/>
      <c r="DX43" s="487" t="s">
        <v>426</v>
      </c>
      <c r="DY43" s="488"/>
      <c r="DZ43" s="489"/>
      <c r="EM43" s="295"/>
      <c r="EN43" s="295"/>
      <c r="EO43" s="451" t="s">
        <v>435</v>
      </c>
      <c r="EP43" s="452"/>
      <c r="EQ43" s="452"/>
      <c r="ER43" s="452"/>
      <c r="ES43" s="452"/>
      <c r="ET43" s="452"/>
      <c r="EU43" s="452"/>
      <c r="EV43" s="453"/>
      <c r="EW43" s="451" t="s">
        <v>417</v>
      </c>
      <c r="EX43" s="452"/>
      <c r="EY43" s="452"/>
      <c r="EZ43" s="452"/>
      <c r="FA43" s="452"/>
      <c r="FB43" s="452"/>
      <c r="FC43" s="452"/>
      <c r="FD43" s="452"/>
      <c r="FE43" s="452"/>
      <c r="FF43" s="452"/>
      <c r="FG43" s="453"/>
      <c r="FH43" s="437" t="s">
        <v>418</v>
      </c>
      <c r="FI43" s="438"/>
      <c r="FJ43" s="438"/>
      <c r="FK43" s="438"/>
      <c r="FL43" s="438"/>
      <c r="FM43" s="438"/>
      <c r="FN43" s="438"/>
      <c r="FO43" s="438"/>
      <c r="FP43" s="438"/>
      <c r="FQ43" s="438"/>
      <c r="FR43" s="438"/>
      <c r="FS43" s="438"/>
      <c r="FT43" s="438"/>
      <c r="FU43" s="438"/>
      <c r="FV43" s="438"/>
      <c r="FW43" s="438"/>
      <c r="FX43" s="438"/>
      <c r="FY43" s="439"/>
      <c r="FZ43" s="437" t="s">
        <v>419</v>
      </c>
      <c r="GA43" s="438"/>
      <c r="GB43" s="438"/>
      <c r="GC43" s="438"/>
      <c r="GD43" s="438"/>
      <c r="GE43" s="438"/>
      <c r="GF43" s="438"/>
      <c r="GG43" s="438"/>
      <c r="GH43" s="438"/>
      <c r="GI43" s="438"/>
      <c r="GJ43" s="438"/>
      <c r="GK43" s="438"/>
      <c r="GL43" s="438"/>
      <c r="GM43" s="438"/>
      <c r="GN43" s="439"/>
      <c r="GO43" s="451" t="s">
        <v>422</v>
      </c>
      <c r="GP43" s="452"/>
      <c r="GQ43" s="452"/>
      <c r="GR43" s="452"/>
      <c r="GS43" s="452"/>
      <c r="GT43" s="452"/>
      <c r="GU43" s="452"/>
      <c r="GV43" s="452"/>
      <c r="GW43" s="453"/>
      <c r="GX43" s="451" t="s">
        <v>431</v>
      </c>
      <c r="GY43" s="452"/>
      <c r="GZ43" s="452"/>
      <c r="HA43" s="452"/>
      <c r="HB43" s="452"/>
      <c r="HC43" s="452"/>
      <c r="HD43" s="452"/>
      <c r="HE43" s="452"/>
      <c r="HF43" s="452"/>
      <c r="HG43" s="453"/>
      <c r="HH43" s="295"/>
      <c r="HI43" s="295"/>
      <c r="HJ43" s="295"/>
      <c r="HK43" s="430" t="s">
        <v>242</v>
      </c>
      <c r="HL43" s="431"/>
      <c r="HM43" s="431"/>
      <c r="HN43" s="431"/>
      <c r="HO43" s="431"/>
      <c r="HP43" s="431"/>
      <c r="HQ43" s="431"/>
      <c r="HR43" s="431"/>
      <c r="HS43" s="431"/>
      <c r="HT43" s="431"/>
      <c r="HU43" s="432"/>
      <c r="HV43" s="430" t="s">
        <v>243</v>
      </c>
      <c r="HW43" s="446"/>
      <c r="HX43" s="446"/>
      <c r="HY43" s="446"/>
      <c r="HZ43" s="446"/>
      <c r="IA43" s="446"/>
      <c r="IB43" s="446"/>
      <c r="IC43" s="446"/>
      <c r="ID43" s="446"/>
      <c r="IE43" s="446"/>
      <c r="IF43" s="446"/>
      <c r="IG43" s="446"/>
      <c r="IH43" s="446"/>
      <c r="II43" s="447"/>
      <c r="IJ43" s="295"/>
      <c r="IK43" s="295"/>
      <c r="IL43" s="295"/>
      <c r="IM43" s="295"/>
      <c r="IN43" s="295"/>
      <c r="IO43" s="295"/>
      <c r="IP43" s="295"/>
      <c r="IQ43" s="295"/>
      <c r="IR43" s="295"/>
      <c r="IS43" s="295"/>
      <c r="IT43" s="295"/>
      <c r="IU43" s="295"/>
      <c r="IV43" s="295"/>
      <c r="IW43" s="295"/>
      <c r="IX43" s="295"/>
      <c r="IY43" s="295"/>
      <c r="IZ43" s="295"/>
      <c r="JA43" s="295"/>
      <c r="JB43" s="295"/>
      <c r="JC43" s="295"/>
      <c r="JD43" s="295"/>
      <c r="JE43" s="295"/>
      <c r="JF43" s="295"/>
      <c r="JG43" s="295"/>
      <c r="JH43" s="295"/>
      <c r="JI43" s="295"/>
      <c r="JJ43" s="295"/>
      <c r="JK43" s="295"/>
      <c r="JL43" s="295"/>
      <c r="JM43" s="295"/>
      <c r="JN43" s="295"/>
      <c r="JO43" s="295"/>
      <c r="JP43" s="295"/>
      <c r="JQ43" s="295"/>
      <c r="JR43" s="295"/>
      <c r="JS43" s="295"/>
      <c r="JT43" s="295"/>
      <c r="JU43" s="295"/>
      <c r="JV43" s="295"/>
      <c r="JW43" s="295"/>
      <c r="JX43" s="295"/>
      <c r="JY43" s="295"/>
      <c r="JZ43" s="295"/>
      <c r="KA43" s="295"/>
      <c r="KB43" s="295"/>
      <c r="KC43" s="295"/>
      <c r="KD43" s="295"/>
      <c r="KE43" s="295"/>
      <c r="KF43" s="295"/>
      <c r="KG43" s="295"/>
      <c r="KH43" s="295"/>
      <c r="KI43" s="295"/>
      <c r="KJ43" s="295"/>
      <c r="KK43" s="295"/>
      <c r="KL43" s="295"/>
      <c r="KM43" s="295"/>
      <c r="KN43" s="295"/>
      <c r="KO43" s="295"/>
      <c r="KP43" s="295"/>
      <c r="KQ43" s="295"/>
      <c r="KR43" s="295"/>
      <c r="KS43" s="295"/>
      <c r="KT43" s="295"/>
      <c r="KU43" s="295"/>
      <c r="KV43" s="295"/>
      <c r="KW43" s="295"/>
      <c r="KX43" s="295"/>
      <c r="KY43" s="295"/>
      <c r="KZ43" s="295"/>
      <c r="LA43" s="295"/>
      <c r="LB43" s="295"/>
      <c r="LC43" s="295"/>
      <c r="LD43" s="295"/>
      <c r="LE43" s="295"/>
      <c r="LF43" s="295"/>
      <c r="LG43" s="295"/>
      <c r="LH43" s="295"/>
      <c r="LI43" s="295"/>
      <c r="LJ43" s="295"/>
      <c r="LK43" s="295"/>
      <c r="LL43" s="295"/>
      <c r="LM43" s="295"/>
      <c r="LN43" s="295"/>
      <c r="LO43" s="295"/>
      <c r="LP43" s="295"/>
      <c r="LQ43" s="295"/>
      <c r="LR43" s="295"/>
      <c r="LS43" s="295"/>
      <c r="LT43" s="295"/>
      <c r="LU43" s="295"/>
      <c r="LV43" s="295"/>
      <c r="LW43" s="295"/>
      <c r="LX43" s="295"/>
      <c r="LY43" s="295"/>
      <c r="LZ43" s="295"/>
      <c r="MA43" s="295"/>
      <c r="MB43" s="295"/>
      <c r="MC43" s="295"/>
      <c r="MD43" s="295"/>
      <c r="ME43" s="295"/>
      <c r="MF43" s="295"/>
      <c r="MG43" s="295"/>
      <c r="MH43" s="295"/>
      <c r="MI43" s="295"/>
      <c r="MJ43" s="295"/>
      <c r="MK43" s="295"/>
      <c r="ML43" s="295"/>
      <c r="MM43" s="295"/>
      <c r="MN43" s="295"/>
      <c r="MO43" s="295"/>
      <c r="MP43" s="295"/>
      <c r="MQ43" s="295"/>
      <c r="MR43" s="295"/>
      <c r="MS43" s="295"/>
      <c r="MT43" s="295"/>
      <c r="MU43" s="296"/>
      <c r="MV43" s="296"/>
      <c r="MW43" s="296"/>
      <c r="MX43" s="296"/>
      <c r="MY43" s="296"/>
      <c r="MZ43" s="296"/>
      <c r="NA43" s="296"/>
      <c r="NB43" s="296"/>
      <c r="NC43" s="296"/>
      <c r="ND43" s="296"/>
      <c r="NE43" s="296"/>
      <c r="NF43" s="296"/>
      <c r="NG43" s="296"/>
      <c r="NH43" s="296"/>
      <c r="NI43" s="296"/>
      <c r="NJ43" s="296"/>
      <c r="NK43" s="296"/>
      <c r="NL43" s="296"/>
      <c r="NM43" s="296"/>
      <c r="NN43" s="296"/>
      <c r="NO43" s="296"/>
      <c r="NP43" s="296"/>
      <c r="NQ43" s="296"/>
      <c r="NR43" s="296"/>
      <c r="NS43" s="296"/>
      <c r="NT43" s="296"/>
      <c r="NU43" s="296"/>
      <c r="NV43" s="296"/>
      <c r="OH43" s="440" t="s">
        <v>442</v>
      </c>
      <c r="OI43" s="441"/>
      <c r="OJ43" s="441"/>
      <c r="OK43" s="441"/>
      <c r="OL43" s="441"/>
      <c r="OM43" s="442"/>
      <c r="BFI43" s="297"/>
    </row>
    <row r="44" spans="1:707 1517:1517" s="138" customFormat="1" ht="15" customHeight="1" thickTop="1" thickBot="1" x14ac:dyDescent="0.25">
      <c r="A44"/>
      <c r="B44" s="412"/>
      <c r="C44" s="412"/>
      <c r="D44" s="415" t="s">
        <v>22</v>
      </c>
      <c r="E44" s="416"/>
      <c r="F44" s="285" t="s">
        <v>11</v>
      </c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  <c r="KO44" s="10"/>
      <c r="KP44" s="10"/>
      <c r="KQ44" s="10"/>
      <c r="KR44" s="10"/>
      <c r="KS44" s="10"/>
      <c r="KT44" s="10"/>
      <c r="KU44" s="10"/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  <c r="LI44" s="10"/>
      <c r="LJ44" s="10"/>
      <c r="LK44" s="10"/>
      <c r="LL44" s="10"/>
      <c r="LM44" s="10"/>
      <c r="LN44" s="10"/>
      <c r="LO44" s="10"/>
      <c r="LP44" s="10"/>
      <c r="LQ44" s="10"/>
      <c r="LR44" s="10"/>
      <c r="LS44" s="10"/>
      <c r="LT44" s="10"/>
      <c r="LU44" s="10"/>
      <c r="LV44" s="10"/>
      <c r="LW44" s="10"/>
      <c r="LX44" s="10"/>
      <c r="LY44" s="10"/>
      <c r="LZ44" s="10"/>
      <c r="MA44" s="10"/>
      <c r="MB44" s="10"/>
      <c r="MC44" s="10"/>
      <c r="MD44" s="10"/>
      <c r="ME44" s="10"/>
      <c r="MF44" s="10"/>
      <c r="MG44" s="10"/>
      <c r="MH44" s="10"/>
      <c r="MI44" s="10"/>
      <c r="MJ44" s="10"/>
      <c r="MK44" s="10"/>
      <c r="ML44" s="10"/>
      <c r="MM44" s="10"/>
      <c r="MN44" s="10"/>
      <c r="MO44" s="10"/>
      <c r="MP44" s="10"/>
      <c r="MQ44" s="10"/>
      <c r="MR44" s="10"/>
      <c r="MS44" s="10"/>
      <c r="MT44" s="10"/>
      <c r="MU44" s="10"/>
      <c r="MV44" s="10"/>
      <c r="MW44" s="10"/>
      <c r="MX44" s="10"/>
      <c r="MY44" s="10"/>
      <c r="MZ44" s="10"/>
      <c r="NA44" s="10"/>
      <c r="NB44" s="10"/>
      <c r="NC44" s="10"/>
      <c r="ND44" s="10"/>
      <c r="NE44" s="10"/>
      <c r="NF44" s="10"/>
      <c r="NG44" s="10"/>
      <c r="NH44" s="10"/>
      <c r="NI44" s="10"/>
      <c r="NJ44" s="10"/>
      <c r="NK44" s="10"/>
      <c r="NL44" s="10"/>
      <c r="NM44" s="10"/>
      <c r="NN44" s="10"/>
      <c r="NO44" s="10"/>
      <c r="NP44" s="10"/>
      <c r="NQ44" s="10"/>
      <c r="NR44" s="10"/>
      <c r="NS44" s="10"/>
      <c r="NT44" s="10"/>
      <c r="NU44" s="10"/>
      <c r="NV44" s="10"/>
      <c r="BFI44" s="117"/>
    </row>
    <row r="45" spans="1:707 1517:1517" ht="15" customHeight="1" thickTop="1" thickBot="1" x14ac:dyDescent="0.25">
      <c r="B45" s="413"/>
      <c r="C45" s="413"/>
      <c r="D45" s="417"/>
      <c r="E45" s="418"/>
      <c r="F45" s="4" t="s">
        <v>8</v>
      </c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</row>
    <row r="46" spans="1:707 1517:1517" ht="15" customHeight="1" thickTop="1" thickBot="1" x14ac:dyDescent="0.25">
      <c r="B46" s="413"/>
      <c r="C46" s="413"/>
      <c r="D46" s="417"/>
      <c r="E46" s="418"/>
      <c r="F46" s="4" t="s">
        <v>9</v>
      </c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ZO46" s="128"/>
      <c r="AAE46" s="128"/>
    </row>
    <row r="47" spans="1:707 1517:1517" ht="15" customHeight="1" thickTop="1" thickBot="1" x14ac:dyDescent="0.25">
      <c r="B47" s="414"/>
      <c r="C47" s="414"/>
      <c r="D47" s="408"/>
      <c r="E47" s="409"/>
      <c r="F47" s="4" t="s">
        <v>23</v>
      </c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128"/>
      <c r="NM47" s="9"/>
      <c r="NN47" s="9"/>
      <c r="NO47" s="9"/>
      <c r="NP47" s="9"/>
      <c r="NQ47" s="128"/>
      <c r="NR47" s="9"/>
      <c r="NS47" s="9"/>
      <c r="NT47" s="9"/>
      <c r="NU47" s="9"/>
      <c r="NV47" s="128"/>
      <c r="NY47" s="128"/>
      <c r="OK47" s="128"/>
      <c r="OX47" s="123"/>
      <c r="OY47" s="123"/>
      <c r="PA47" s="123"/>
      <c r="PB47" s="123"/>
      <c r="PC47" s="123"/>
      <c r="PD47" s="123"/>
      <c r="PE47" s="123"/>
      <c r="PF47" s="123"/>
      <c r="PG47" s="123"/>
      <c r="PO47" s="128"/>
      <c r="ZO47" s="129"/>
      <c r="AAE47" s="129"/>
    </row>
    <row r="48" spans="1:707 1517:1517" s="169" customFormat="1" ht="15" customHeight="1" thickTop="1" thickBot="1" x14ac:dyDescent="0.25">
      <c r="B48" s="168"/>
      <c r="C48" s="168"/>
      <c r="D48" s="421" t="s">
        <v>235</v>
      </c>
      <c r="E48" s="422"/>
      <c r="F48" s="4"/>
      <c r="AH48" s="490" t="s">
        <v>247</v>
      </c>
      <c r="AI48" s="491"/>
      <c r="AJ48" s="491"/>
      <c r="AK48" s="491"/>
      <c r="AL48" s="491"/>
      <c r="AM48" s="491"/>
      <c r="AN48" s="492"/>
      <c r="AO48" s="490" t="s">
        <v>253</v>
      </c>
      <c r="AP48" s="491"/>
      <c r="AQ48" s="491"/>
      <c r="AR48" s="491"/>
      <c r="AS48" s="491"/>
      <c r="AT48" s="492"/>
      <c r="AX48" s="494" t="s">
        <v>445</v>
      </c>
      <c r="AY48" s="495"/>
      <c r="AZ48" s="495"/>
      <c r="BA48" s="495"/>
      <c r="BB48" s="495"/>
      <c r="BC48" s="496"/>
      <c r="BF48" s="494" t="s">
        <v>446</v>
      </c>
      <c r="BG48" s="495"/>
      <c r="BH48" s="495"/>
      <c r="BI48" s="495"/>
      <c r="BJ48" s="495"/>
      <c r="BK48" s="495"/>
      <c r="BL48" s="495"/>
      <c r="BM48" s="495"/>
      <c r="BN48" s="495"/>
      <c r="BO48" s="495"/>
      <c r="BP48" s="495"/>
      <c r="BQ48" s="495"/>
      <c r="BR48" s="495"/>
      <c r="BS48" s="496"/>
      <c r="DB48" s="494" t="s">
        <v>443</v>
      </c>
      <c r="DC48" s="495"/>
      <c r="DD48" s="495"/>
      <c r="DE48" s="495"/>
      <c r="DF48" s="495"/>
      <c r="DG48" s="495"/>
      <c r="DH48" s="495"/>
      <c r="DI48" s="495"/>
      <c r="DJ48" s="495"/>
      <c r="DK48" s="495"/>
      <c r="DL48" s="495"/>
      <c r="DM48" s="495"/>
      <c r="DN48" s="495"/>
      <c r="DO48" s="495"/>
      <c r="DP48" s="495"/>
      <c r="DQ48" s="495"/>
      <c r="DR48" s="495"/>
      <c r="DS48" s="495"/>
      <c r="DT48" s="495"/>
      <c r="DU48" s="496"/>
      <c r="DX48" s="494" t="s">
        <v>444</v>
      </c>
      <c r="DY48" s="495"/>
      <c r="DZ48" s="496"/>
      <c r="EM48" s="9"/>
      <c r="EN48" s="9"/>
      <c r="EO48" s="427" t="s">
        <v>236</v>
      </c>
      <c r="EP48" s="428"/>
      <c r="EQ48" s="428"/>
      <c r="ER48" s="428"/>
      <c r="ES48" s="428"/>
      <c r="ET48" s="428"/>
      <c r="EU48" s="428"/>
      <c r="EV48" s="428"/>
      <c r="EW48" s="428"/>
      <c r="EX48" s="428"/>
      <c r="EY48" s="428"/>
      <c r="EZ48" s="428"/>
      <c r="FA48" s="428"/>
      <c r="FB48" s="428"/>
      <c r="FC48" s="428"/>
      <c r="FD48" s="428"/>
      <c r="FE48" s="428"/>
      <c r="FF48" s="428"/>
      <c r="FG48" s="428"/>
      <c r="FH48" s="428"/>
      <c r="FI48" s="428"/>
      <c r="FJ48" s="428"/>
      <c r="FK48" s="428"/>
      <c r="FL48" s="428"/>
      <c r="FM48" s="428"/>
      <c r="FN48" s="428"/>
      <c r="FO48" s="428"/>
      <c r="FP48" s="428"/>
      <c r="FQ48" s="428"/>
      <c r="FR48" s="428"/>
      <c r="FS48" s="428"/>
      <c r="FT48" s="429"/>
      <c r="FU48" s="427" t="s">
        <v>237</v>
      </c>
      <c r="FV48" s="428"/>
      <c r="FW48" s="428"/>
      <c r="FX48" s="428"/>
      <c r="FY48" s="428"/>
      <c r="FZ48" s="428"/>
      <c r="GA48" s="428"/>
      <c r="GB48" s="428"/>
      <c r="GC48" s="428"/>
      <c r="GD48" s="428"/>
      <c r="GE48" s="428"/>
      <c r="GF48" s="428"/>
      <c r="GG48" s="428"/>
      <c r="GH48" s="428"/>
      <c r="GI48" s="428"/>
      <c r="GJ48" s="428"/>
      <c r="GK48" s="428"/>
      <c r="GL48" s="428"/>
      <c r="GM48" s="428"/>
      <c r="GN48" s="428"/>
      <c r="GO48" s="428"/>
      <c r="GP48" s="428"/>
      <c r="GQ48" s="428"/>
      <c r="GR48" s="428"/>
      <c r="GS48" s="429"/>
      <c r="GT48" s="461" t="s">
        <v>441</v>
      </c>
      <c r="GU48" s="462"/>
      <c r="GV48" s="462"/>
      <c r="GW48" s="462"/>
      <c r="GX48" s="462"/>
      <c r="GY48" s="462"/>
      <c r="GZ48" s="463"/>
      <c r="HA48" s="448" t="s">
        <v>245</v>
      </c>
      <c r="HB48" s="449"/>
      <c r="HC48" s="449"/>
      <c r="HD48" s="449"/>
      <c r="HE48" s="449"/>
      <c r="HF48" s="449"/>
      <c r="HG48" s="449"/>
      <c r="HH48" s="450"/>
      <c r="HI48" s="9"/>
      <c r="HJ48" s="9"/>
      <c r="HK48" s="433" t="s">
        <v>238</v>
      </c>
      <c r="HL48" s="434"/>
      <c r="HM48" s="434"/>
      <c r="HN48" s="434"/>
      <c r="HO48" s="434"/>
      <c r="HP48" s="434"/>
      <c r="HQ48" s="434"/>
      <c r="HR48" s="434"/>
      <c r="HS48" s="434"/>
      <c r="HT48" s="434"/>
      <c r="HU48" s="435"/>
      <c r="HV48" s="436" t="s">
        <v>240</v>
      </c>
      <c r="HW48" s="428"/>
      <c r="HX48" s="428"/>
      <c r="HY48" s="428"/>
      <c r="HZ48" s="428"/>
      <c r="IA48" s="428"/>
      <c r="IB48" s="428"/>
      <c r="IC48" s="428"/>
      <c r="ID48" s="428"/>
      <c r="IE48" s="428"/>
      <c r="IF48" s="428"/>
      <c r="IG48" s="428"/>
      <c r="IH48" s="428"/>
      <c r="II48" s="42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  <c r="KN48" s="9"/>
      <c r="KO48" s="9"/>
      <c r="KP48" s="9"/>
      <c r="KQ48" s="9"/>
      <c r="KR48" s="9"/>
      <c r="KS48" s="9"/>
      <c r="KT48" s="9"/>
      <c r="KU48" s="9"/>
      <c r="KV48" s="9"/>
      <c r="KW48" s="9"/>
      <c r="KX48" s="9"/>
      <c r="KY48" s="9"/>
      <c r="KZ48" s="9"/>
      <c r="LA48" s="9"/>
      <c r="LB48" s="9"/>
      <c r="LC48" s="9"/>
      <c r="LD48" s="9"/>
      <c r="LE48" s="9"/>
      <c r="LF48" s="9"/>
      <c r="LG48" s="9"/>
      <c r="LH48" s="9"/>
      <c r="LI48" s="9"/>
      <c r="LJ48" s="9"/>
      <c r="LK48" s="9"/>
      <c r="LL48" s="9"/>
      <c r="LM48" s="9"/>
      <c r="LN48" s="9"/>
      <c r="LO48" s="9"/>
      <c r="LP48" s="9"/>
      <c r="LQ48" s="9"/>
      <c r="LR48" s="9"/>
      <c r="LS48" s="9"/>
      <c r="LT48" s="9"/>
      <c r="LU48" s="9"/>
      <c r="LV48" s="9"/>
      <c r="LW48" s="9"/>
      <c r="LX48" s="9"/>
      <c r="LY48" s="9"/>
      <c r="LZ48" s="9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  <c r="MN48" s="9"/>
      <c r="MO48" s="9"/>
      <c r="MP48" s="9"/>
      <c r="MQ48" s="9"/>
      <c r="MR48" s="9"/>
      <c r="MS48" s="9"/>
      <c r="MT48" s="9"/>
      <c r="MU48" s="9"/>
      <c r="MV48" s="9"/>
      <c r="MW48" s="9"/>
      <c r="MX48" s="9"/>
      <c r="MY48" s="9"/>
      <c r="MZ48" s="9"/>
      <c r="NA48" s="9"/>
      <c r="NB48" s="9"/>
      <c r="NC48" s="9"/>
      <c r="ND48" s="9"/>
      <c r="NE48" s="9"/>
      <c r="NF48" s="9"/>
      <c r="NG48" s="9"/>
      <c r="NH48" s="9"/>
      <c r="NI48" s="9"/>
      <c r="NJ48" s="9"/>
      <c r="NK48" s="9"/>
      <c r="NL48" s="128"/>
      <c r="NM48" s="9"/>
      <c r="NN48" s="9"/>
      <c r="NO48" s="9"/>
      <c r="NP48" s="9"/>
      <c r="NQ48" s="128"/>
      <c r="NR48" s="9"/>
      <c r="NS48" s="9"/>
      <c r="NT48" s="9"/>
      <c r="NU48" s="9"/>
      <c r="NV48" s="128"/>
      <c r="NY48" s="128"/>
      <c r="OH48" s="427" t="s">
        <v>239</v>
      </c>
      <c r="OI48" s="428"/>
      <c r="OJ48" s="428"/>
      <c r="OK48" s="428"/>
      <c r="OL48" s="428"/>
      <c r="OM48" s="429"/>
      <c r="PO48" s="128"/>
      <c r="ZO48" s="129"/>
      <c r="AAE48" s="129"/>
      <c r="BFI48" s="117"/>
    </row>
    <row r="49" spans="2:1922" ht="15" customHeight="1" thickTop="1" thickBot="1" x14ac:dyDescent="0.25">
      <c r="B49" s="5"/>
      <c r="C49" s="5"/>
      <c r="D49" s="397" t="s">
        <v>24</v>
      </c>
      <c r="E49" s="398"/>
      <c r="F49" s="4"/>
      <c r="EM49" s="170"/>
      <c r="EN49" s="170"/>
      <c r="EO49" s="170"/>
      <c r="EP49" s="170"/>
      <c r="EQ49" s="170"/>
      <c r="ER49" s="170"/>
      <c r="ES49" s="170"/>
      <c r="ET49" s="170"/>
      <c r="EU49" s="170"/>
      <c r="EV49" s="170"/>
      <c r="EW49" s="170"/>
      <c r="EX49" s="170"/>
      <c r="EY49" s="170"/>
      <c r="EZ49" s="170"/>
      <c r="FA49" s="170"/>
      <c r="FB49" s="170"/>
      <c r="FC49" s="170"/>
      <c r="FD49" s="170"/>
      <c r="FE49" s="170"/>
      <c r="FF49" s="170"/>
      <c r="FG49" s="170"/>
      <c r="FH49" s="170"/>
      <c r="FI49" s="170"/>
      <c r="FJ49" s="170"/>
      <c r="FK49" s="170"/>
      <c r="FL49" s="170"/>
      <c r="FM49" s="170"/>
      <c r="FN49" s="170"/>
      <c r="FO49" s="170"/>
      <c r="FP49" s="170"/>
      <c r="FQ49" s="170"/>
      <c r="FR49" s="170"/>
      <c r="FS49" s="170"/>
      <c r="FT49" s="170"/>
      <c r="FU49" s="170"/>
      <c r="FV49" s="170"/>
      <c r="FW49" s="170"/>
      <c r="FX49" s="170"/>
      <c r="FY49" s="170"/>
      <c r="FZ49" s="170"/>
      <c r="GA49" s="170"/>
      <c r="GB49" s="170"/>
      <c r="GC49" s="170"/>
      <c r="GD49" s="170"/>
      <c r="GE49" s="170"/>
      <c r="GF49" s="170"/>
      <c r="GG49" s="170"/>
      <c r="GH49" s="170"/>
      <c r="GI49" s="170"/>
      <c r="GJ49" s="170"/>
      <c r="GK49" s="170"/>
      <c r="GL49" s="170"/>
      <c r="GM49" s="170"/>
      <c r="GN49" s="170"/>
      <c r="GO49" s="170"/>
      <c r="GP49" s="170"/>
      <c r="GQ49" s="170"/>
      <c r="GR49" s="170"/>
      <c r="GS49" s="170"/>
      <c r="GT49" s="170"/>
      <c r="GU49" s="170"/>
      <c r="GV49" s="170"/>
      <c r="GW49" s="170"/>
      <c r="GX49" s="170"/>
      <c r="GY49" s="170"/>
      <c r="GZ49" s="170"/>
      <c r="HA49" s="170"/>
      <c r="HB49" s="170"/>
      <c r="HC49" s="170"/>
      <c r="HD49" s="170"/>
      <c r="HE49" s="170"/>
      <c r="HF49" s="170"/>
      <c r="HG49" s="170"/>
      <c r="HH49" s="170"/>
      <c r="HI49" s="170"/>
      <c r="HJ49" s="170"/>
      <c r="HK49" s="170"/>
      <c r="HL49" s="170"/>
      <c r="HM49" s="170"/>
      <c r="HN49" s="170"/>
      <c r="HO49" s="170"/>
      <c r="HP49" s="170"/>
      <c r="HQ49" s="170"/>
      <c r="HR49" s="170"/>
      <c r="HS49" s="170"/>
      <c r="HT49" s="170"/>
      <c r="HU49" s="170"/>
      <c r="HV49" s="170"/>
      <c r="HW49" s="170"/>
      <c r="HX49" s="170"/>
      <c r="HY49" s="170"/>
      <c r="HZ49" s="170"/>
      <c r="IA49" s="170"/>
      <c r="IB49" s="170"/>
      <c r="IC49" s="170"/>
      <c r="ID49" s="170"/>
      <c r="IE49" s="170"/>
      <c r="IF49" s="170"/>
      <c r="IG49" s="170"/>
      <c r="IH49" s="170"/>
      <c r="II49" s="170"/>
      <c r="IJ49" s="170"/>
      <c r="IK49" s="170"/>
      <c r="IL49" s="170"/>
      <c r="IM49" s="170"/>
      <c r="IN49" s="170"/>
      <c r="IO49" s="170"/>
      <c r="IP49" s="170"/>
      <c r="IQ49" s="170"/>
      <c r="IR49" s="170"/>
      <c r="IS49" s="170"/>
      <c r="IT49" s="170"/>
      <c r="IU49" s="170"/>
      <c r="IV49" s="170"/>
      <c r="IW49" s="170"/>
      <c r="IX49" s="170"/>
      <c r="IY49" s="170"/>
      <c r="IZ49" s="170"/>
      <c r="JA49" s="170"/>
      <c r="JB49" s="170"/>
      <c r="JC49" s="170"/>
      <c r="JD49" s="170"/>
      <c r="JE49" s="170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129"/>
      <c r="NM49" s="9"/>
      <c r="NN49" s="9"/>
      <c r="NO49" s="9"/>
      <c r="NP49" s="9"/>
      <c r="NQ49" s="129"/>
      <c r="NR49" s="9"/>
      <c r="NS49" s="9"/>
      <c r="NT49" s="9"/>
      <c r="NU49" s="9"/>
      <c r="NV49" s="129"/>
      <c r="NY49" s="129"/>
      <c r="OC49" s="170"/>
      <c r="OD49" s="170"/>
      <c r="OE49" s="170"/>
      <c r="OF49" s="170"/>
      <c r="OG49" s="170"/>
      <c r="OH49" s="170"/>
      <c r="OI49" s="170"/>
      <c r="OJ49" s="170"/>
      <c r="OK49" s="170"/>
      <c r="OL49" s="170"/>
      <c r="OM49" s="170"/>
      <c r="ON49" s="170"/>
      <c r="OO49" s="170"/>
      <c r="OP49" s="170"/>
      <c r="OQ49" s="170"/>
      <c r="OR49" s="170"/>
      <c r="OS49" s="170"/>
      <c r="OT49" s="170"/>
      <c r="OU49" s="170"/>
      <c r="OV49" s="170"/>
      <c r="OX49" s="123"/>
      <c r="OY49" s="123"/>
      <c r="PA49" s="123"/>
      <c r="PB49" s="123"/>
      <c r="PC49" s="123"/>
      <c r="PD49" s="123"/>
      <c r="PE49" s="123"/>
      <c r="PF49" s="123"/>
      <c r="PG49" s="123"/>
      <c r="PO49" s="129"/>
      <c r="SA49" s="128"/>
      <c r="TF49" s="128"/>
      <c r="ZO49" s="129"/>
      <c r="AAE49" s="129"/>
    </row>
    <row r="50" spans="2:1922" ht="15" customHeight="1" thickTop="1" thickBot="1" x14ac:dyDescent="0.25">
      <c r="B50" s="5"/>
      <c r="C50" s="5"/>
      <c r="D50" s="397" t="s">
        <v>25</v>
      </c>
      <c r="E50" s="398"/>
      <c r="F50" s="4"/>
      <c r="AH50" s="493"/>
      <c r="AI50" s="493"/>
      <c r="AJ50" s="493"/>
      <c r="AK50" s="493"/>
      <c r="AL50" s="493"/>
      <c r="AM50" s="493"/>
      <c r="AN50" s="493"/>
      <c r="AO50" s="493"/>
      <c r="AP50" s="493"/>
      <c r="AQ50" s="493"/>
      <c r="AR50" s="493"/>
      <c r="AS50" s="493"/>
      <c r="AT50" s="493"/>
      <c r="AU50" s="493"/>
      <c r="AV50" s="493"/>
      <c r="AW50" s="493"/>
      <c r="AX50" s="493"/>
      <c r="AY50" s="493"/>
      <c r="AZ50" s="493"/>
      <c r="BA50" s="493"/>
      <c r="BB50" s="493"/>
      <c r="BC50" s="493"/>
      <c r="BD50" s="493"/>
      <c r="BE50" s="493"/>
      <c r="BF50" s="493"/>
      <c r="BG50" s="493"/>
      <c r="BH50" s="493"/>
      <c r="BI50" s="493"/>
      <c r="BJ50" s="493"/>
      <c r="BK50" s="493"/>
      <c r="BL50" s="493"/>
      <c r="BM50" s="493"/>
      <c r="BN50" s="493"/>
      <c r="BO50" s="172"/>
      <c r="BP50" s="172"/>
      <c r="BQ50" s="172"/>
      <c r="BR50" s="172"/>
      <c r="BS50" s="172"/>
      <c r="BT50" s="172"/>
      <c r="BU50" s="172"/>
      <c r="BV50" s="172"/>
      <c r="BW50" s="172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129"/>
      <c r="NM50" s="9"/>
      <c r="NN50" s="9"/>
      <c r="NO50" s="9"/>
      <c r="NP50" s="9"/>
      <c r="NQ50" s="129"/>
      <c r="NR50" s="9"/>
      <c r="NS50" s="9"/>
      <c r="NT50" s="9"/>
      <c r="NU50" s="9"/>
      <c r="NV50" s="129"/>
      <c r="NY50" s="129"/>
      <c r="OK50" s="129"/>
      <c r="OX50" s="123"/>
      <c r="OY50" s="123"/>
      <c r="PA50" s="123"/>
      <c r="PB50" s="123"/>
      <c r="PC50" s="123"/>
      <c r="PD50" s="123"/>
      <c r="PE50" s="123"/>
      <c r="PF50" s="123"/>
      <c r="PG50" s="123"/>
      <c r="PO50" s="129"/>
      <c r="SA50" s="129"/>
      <c r="SV50" s="171"/>
      <c r="SW50" s="171"/>
      <c r="SX50" s="171"/>
      <c r="SY50" s="171"/>
      <c r="SZ50" s="171"/>
      <c r="TA50" s="171"/>
      <c r="TB50" s="171"/>
      <c r="TC50" s="171"/>
      <c r="TD50" s="171"/>
      <c r="TE50" s="171"/>
      <c r="TF50" s="171"/>
      <c r="TG50" s="171"/>
      <c r="TH50" s="171"/>
      <c r="TI50" s="171"/>
      <c r="TJ50" s="171"/>
      <c r="TK50" s="171"/>
      <c r="TL50" s="171"/>
      <c r="TM50" s="171"/>
      <c r="TN50" s="171"/>
      <c r="TO50" s="171"/>
      <c r="TP50" s="171"/>
      <c r="TQ50" s="171"/>
      <c r="TR50" s="171"/>
      <c r="TS50" s="171"/>
      <c r="TT50" s="171"/>
      <c r="TU50" s="171"/>
      <c r="TV50" s="171"/>
      <c r="TW50" s="171"/>
      <c r="TX50" s="171"/>
      <c r="TY50" s="171"/>
      <c r="TZ50" s="171"/>
      <c r="UA50" s="171"/>
      <c r="UB50" s="171"/>
      <c r="UC50" s="171"/>
      <c r="UD50" s="171"/>
      <c r="UE50" s="171"/>
      <c r="UF50" s="171"/>
      <c r="UG50" s="171"/>
      <c r="UH50" s="171"/>
      <c r="UI50" s="171"/>
      <c r="UJ50" s="171"/>
      <c r="UK50" s="171"/>
      <c r="UL50" s="171"/>
      <c r="UM50" s="171"/>
      <c r="UN50" s="171"/>
      <c r="UO50" s="171"/>
      <c r="UP50" s="171"/>
      <c r="UQ50" s="171"/>
      <c r="UR50" s="171"/>
      <c r="US50" s="171"/>
      <c r="UT50" s="171"/>
      <c r="UU50" s="171"/>
      <c r="UV50" s="171"/>
      <c r="UW50" s="171"/>
      <c r="UX50" s="171"/>
      <c r="UY50" s="171"/>
      <c r="UZ50" s="171"/>
      <c r="VA50" s="171"/>
      <c r="VB50" s="171"/>
      <c r="VC50" s="171"/>
      <c r="VD50" s="171"/>
      <c r="VE50" s="171"/>
      <c r="VF50" s="171"/>
      <c r="VG50" s="171"/>
      <c r="VH50" s="171"/>
      <c r="VI50" s="171"/>
      <c r="VJ50" s="171"/>
      <c r="VK50" s="171"/>
      <c r="VL50" s="171"/>
      <c r="VM50" s="171"/>
      <c r="VN50" s="171"/>
      <c r="VO50" s="171"/>
      <c r="VP50" s="171"/>
      <c r="VQ50" s="171"/>
      <c r="VR50" s="171"/>
      <c r="VS50" s="171"/>
      <c r="VT50" s="171"/>
      <c r="VU50" s="171"/>
      <c r="VV50" s="171"/>
      <c r="VW50" s="171"/>
      <c r="VX50" s="171"/>
      <c r="VY50" s="171"/>
      <c r="VZ50" s="171"/>
      <c r="WA50" s="171"/>
      <c r="WB50" s="171"/>
      <c r="WC50" s="171"/>
      <c r="WD50" s="171"/>
      <c r="WE50" s="171"/>
      <c r="WF50" s="171"/>
      <c r="WG50" s="171"/>
      <c r="WH50" s="171"/>
      <c r="WI50" s="171"/>
      <c r="WJ50" s="171"/>
      <c r="WK50" s="171"/>
      <c r="WL50" s="171"/>
      <c r="WM50" s="171"/>
      <c r="WN50" s="171"/>
      <c r="WO50" s="171"/>
      <c r="WP50" s="171"/>
      <c r="WQ50" s="171"/>
      <c r="WR50" s="171"/>
      <c r="WS50" s="171"/>
      <c r="WT50" s="171"/>
      <c r="WU50" s="171"/>
      <c r="WV50" s="171"/>
      <c r="WW50" s="171"/>
      <c r="WX50" s="171"/>
      <c r="WY50" s="171"/>
      <c r="WZ50" s="171"/>
      <c r="XA50" s="171"/>
      <c r="XB50" s="171"/>
      <c r="XC50" s="171"/>
      <c r="XD50" s="171"/>
      <c r="XE50" s="171"/>
      <c r="XF50" s="171"/>
      <c r="XG50" s="171"/>
      <c r="XH50" s="171"/>
      <c r="XI50" s="171"/>
      <c r="XJ50" s="171"/>
      <c r="XK50" s="171"/>
      <c r="XL50" s="171"/>
      <c r="XM50" s="171"/>
      <c r="XN50" s="171"/>
      <c r="XO50" s="171"/>
      <c r="XP50" s="171"/>
      <c r="XQ50" s="171"/>
      <c r="ZO50" s="129"/>
      <c r="AAE50" s="129"/>
      <c r="AAQ50" s="171"/>
      <c r="AAR50" s="171"/>
      <c r="AAS50" s="171"/>
      <c r="AAT50" s="171"/>
      <c r="AAU50" s="171"/>
      <c r="AAV50" s="171"/>
      <c r="AAW50" s="171"/>
      <c r="AAX50" s="171"/>
      <c r="AAY50" s="171"/>
      <c r="AAZ50" s="171"/>
      <c r="ABA50" s="171"/>
      <c r="ABB50" s="171"/>
      <c r="ABC50" s="171"/>
      <c r="ABD50" s="171"/>
      <c r="ABE50" s="171"/>
      <c r="ABF50" s="171"/>
      <c r="ABG50" s="171"/>
      <c r="ABH50" s="171"/>
      <c r="ABI50" s="171"/>
      <c r="ABJ50" s="171"/>
      <c r="ABK50" s="171"/>
      <c r="ABL50" s="171"/>
      <c r="ABM50" s="171"/>
      <c r="ABN50" s="171"/>
      <c r="ABO50" s="171"/>
      <c r="ABP50" s="171"/>
      <c r="ABQ50" s="171"/>
      <c r="ABR50" s="171"/>
      <c r="ABS50" s="171"/>
      <c r="ABT50" s="171"/>
      <c r="ABU50" s="171"/>
      <c r="ABV50" s="171"/>
      <c r="ABW50" s="171"/>
      <c r="ABX50" s="171"/>
      <c r="ABY50" s="171"/>
      <c r="ABZ50" s="171"/>
    </row>
    <row r="51" spans="2:1922" ht="15" customHeight="1" thickTop="1" thickBot="1" x14ac:dyDescent="0.25">
      <c r="B51" s="18"/>
      <c r="C51" s="18"/>
      <c r="D51" s="397" t="s">
        <v>26</v>
      </c>
      <c r="E51" s="398"/>
      <c r="F51" s="4"/>
      <c r="BZ51" s="477" t="s">
        <v>439</v>
      </c>
      <c r="CA51" s="478"/>
      <c r="CB51" s="478"/>
      <c r="CC51" s="478"/>
      <c r="CD51" s="478"/>
      <c r="CE51" s="478"/>
      <c r="CF51" s="478"/>
      <c r="CG51" s="478"/>
      <c r="CH51" s="478"/>
      <c r="CI51" s="478"/>
      <c r="CJ51" s="478"/>
      <c r="CK51" s="478"/>
      <c r="CL51" s="478"/>
      <c r="CM51" s="478"/>
      <c r="CN51" s="478"/>
      <c r="CO51" s="478"/>
      <c r="CP51" s="478"/>
      <c r="CQ51" s="478"/>
      <c r="CR51" s="478"/>
      <c r="CS51" s="478"/>
      <c r="CT51" s="47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9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9"/>
      <c r="LV51" s="9"/>
      <c r="LW51" s="9"/>
      <c r="LX51" s="9"/>
      <c r="LY51" s="9"/>
      <c r="LZ51" s="9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  <c r="MN51" s="9"/>
      <c r="MO51" s="9"/>
      <c r="MP51" s="9"/>
      <c r="MQ51" s="9"/>
      <c r="MR51" s="9"/>
      <c r="MS51" s="9"/>
      <c r="MT51" s="9"/>
      <c r="MU51" s="19"/>
      <c r="MV51" s="19"/>
      <c r="MW51" s="19"/>
      <c r="MX51" s="19"/>
      <c r="MY51" s="19"/>
      <c r="MZ51" s="19"/>
      <c r="NA51" s="19"/>
      <c r="NB51" s="19"/>
      <c r="NC51" s="19"/>
      <c r="ND51" s="19"/>
      <c r="NE51" s="19"/>
      <c r="NF51" s="19"/>
      <c r="NG51" s="19"/>
      <c r="NH51" s="19"/>
      <c r="NI51" s="19"/>
      <c r="NJ51" s="19"/>
      <c r="NK51" s="19"/>
      <c r="NL51" s="129"/>
      <c r="NM51" s="19"/>
      <c r="NN51" s="19"/>
      <c r="NO51" s="19"/>
      <c r="NP51" s="19"/>
      <c r="NQ51" s="129"/>
      <c r="NR51" s="19"/>
      <c r="NS51" s="19"/>
      <c r="NT51" s="19"/>
      <c r="NU51" s="19"/>
      <c r="NV51" s="129"/>
      <c r="NY51" s="129"/>
      <c r="OK51" s="129"/>
      <c r="ON51" s="477" t="s">
        <v>440</v>
      </c>
      <c r="OO51" s="478"/>
      <c r="OP51" s="478"/>
      <c r="OQ51" s="478"/>
      <c r="OR51" s="478"/>
      <c r="OS51" s="478"/>
      <c r="OT51" s="478"/>
      <c r="OU51" s="478"/>
      <c r="OV51" s="478"/>
      <c r="OW51" s="478"/>
      <c r="OX51" s="478"/>
      <c r="OY51" s="478"/>
      <c r="OZ51" s="479"/>
      <c r="PA51" s="123"/>
      <c r="PB51" s="123"/>
      <c r="PC51" s="123"/>
      <c r="PD51" s="123"/>
      <c r="PE51" s="123"/>
      <c r="PF51" s="123"/>
      <c r="PG51" s="123"/>
      <c r="PJ51" s="123"/>
      <c r="PK51" s="123"/>
      <c r="PL51" s="123"/>
      <c r="PM51" s="123"/>
      <c r="PN51" s="123"/>
      <c r="PO51" s="129"/>
      <c r="PP51" s="123"/>
      <c r="QA51" s="390"/>
      <c r="QB51" s="390"/>
      <c r="QC51" s="390"/>
      <c r="QD51" s="390"/>
      <c r="QJ51" s="390"/>
      <c r="QK51" s="390"/>
      <c r="QL51" s="390"/>
      <c r="QM51" s="390"/>
      <c r="QN51" s="390"/>
      <c r="QO51" s="390"/>
      <c r="QP51" s="390"/>
      <c r="QQ51" s="390"/>
      <c r="SA51" s="129"/>
      <c r="TF51" s="129"/>
      <c r="AAE51" s="127"/>
      <c r="AAF51" s="127"/>
      <c r="AAG51" s="127"/>
      <c r="AAH51" s="127"/>
      <c r="AAI51" s="127"/>
      <c r="AAJ51" s="127"/>
      <c r="AAK51" s="127"/>
      <c r="AAL51" s="127"/>
      <c r="AAM51" s="127"/>
      <c r="AAN51" s="127"/>
      <c r="AAO51" s="127"/>
      <c r="AAP51" s="127"/>
      <c r="AAQ51" s="127"/>
      <c r="AAR51" s="127"/>
      <c r="AAS51" s="127"/>
      <c r="AAT51" s="127"/>
      <c r="AAU51" s="127"/>
      <c r="AAV51" s="127"/>
      <c r="AAW51" s="127"/>
      <c r="AAX51" s="127"/>
      <c r="AAY51" s="127"/>
      <c r="AAZ51" s="127"/>
      <c r="ABA51" s="127"/>
      <c r="ABB51" s="127"/>
    </row>
    <row r="52" spans="2:1922" ht="15.75" customHeight="1" thickTop="1" thickBot="1" x14ac:dyDescent="0.25">
      <c r="B52" s="5"/>
      <c r="C52" s="5"/>
      <c r="D52" s="397" t="s">
        <v>27</v>
      </c>
      <c r="E52" s="398"/>
      <c r="F52" s="4"/>
      <c r="EM52" s="9"/>
      <c r="EN52" s="9"/>
      <c r="EO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9"/>
      <c r="LC52" s="9"/>
      <c r="LD52" s="9"/>
      <c r="LE52" s="9"/>
      <c r="LF52" s="9"/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9"/>
      <c r="LV52" s="9"/>
      <c r="LW52" s="9"/>
      <c r="LX52" s="9"/>
      <c r="LY52" s="9"/>
      <c r="LZ52" s="9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  <c r="MN52" s="9"/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9"/>
      <c r="ND52" s="9"/>
      <c r="NE52" s="9"/>
      <c r="NF52" s="9"/>
      <c r="NG52" s="9"/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9"/>
      <c r="SA52" s="129"/>
      <c r="TF52" s="129"/>
    </row>
    <row r="53" spans="2:1922" ht="15.75" customHeight="1" thickTop="1" thickBot="1" x14ac:dyDescent="0.25">
      <c r="B53" s="18"/>
      <c r="C53" s="18"/>
      <c r="D53" s="397" t="s">
        <v>28</v>
      </c>
      <c r="E53" s="398"/>
      <c r="F53" s="4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116"/>
      <c r="EQ53" s="116"/>
      <c r="ER53" s="116"/>
      <c r="ES53" s="116"/>
      <c r="ET53" s="116"/>
      <c r="EU53" s="116"/>
      <c r="EV53" s="116"/>
      <c r="EW53" s="116"/>
      <c r="EX53" s="116"/>
      <c r="EY53" s="116"/>
      <c r="EZ53" s="116"/>
      <c r="FA53" s="116"/>
      <c r="FB53" s="116"/>
      <c r="FC53" s="116"/>
      <c r="FD53" s="116"/>
      <c r="FE53" s="116"/>
      <c r="FF53" s="116"/>
      <c r="FG53" s="116"/>
      <c r="FH53" s="116"/>
      <c r="FI53" s="116"/>
      <c r="FJ53" s="116"/>
      <c r="FK53" s="116"/>
      <c r="FL53" s="116"/>
      <c r="FM53" s="116"/>
      <c r="FN53" s="116"/>
      <c r="FO53" s="116"/>
      <c r="FP53" s="116"/>
      <c r="FQ53" s="116"/>
      <c r="FR53" s="116"/>
      <c r="FS53" s="116"/>
      <c r="FT53" s="116"/>
      <c r="FU53" s="116"/>
      <c r="FV53" s="116"/>
      <c r="FW53" s="116"/>
      <c r="FX53" s="116"/>
      <c r="FY53" s="116"/>
      <c r="FZ53" s="116"/>
      <c r="GA53" s="116"/>
      <c r="GB53" s="116"/>
      <c r="GC53" s="116"/>
      <c r="GD53" s="116"/>
      <c r="GE53" s="116"/>
      <c r="GF53" s="116"/>
      <c r="GG53" s="116"/>
      <c r="GH53" s="116"/>
      <c r="GI53" s="116"/>
      <c r="GJ53" s="116"/>
      <c r="GK53" s="116"/>
      <c r="GL53" s="116"/>
      <c r="GM53" s="116"/>
      <c r="GN53" s="116"/>
      <c r="GO53" s="116"/>
      <c r="GP53" s="116"/>
      <c r="GQ53" s="116"/>
      <c r="GR53" s="116"/>
      <c r="GS53" s="116"/>
      <c r="GT53" s="116"/>
      <c r="GU53" s="116"/>
      <c r="GV53" s="116"/>
      <c r="GW53" s="116"/>
      <c r="GX53" s="116"/>
      <c r="GY53" s="116"/>
      <c r="GZ53" s="116"/>
      <c r="HA53" s="116"/>
      <c r="HB53" s="116"/>
      <c r="HC53" s="116"/>
      <c r="HD53" s="116"/>
      <c r="HE53" s="116"/>
      <c r="HF53" s="116"/>
      <c r="HG53" s="116"/>
      <c r="HH53" s="116"/>
      <c r="HI53" s="116"/>
      <c r="HJ53" s="116"/>
      <c r="HK53" s="116"/>
      <c r="HL53" s="116"/>
      <c r="HM53" s="116"/>
      <c r="HN53" s="116"/>
      <c r="HO53" s="116"/>
      <c r="HP53" s="116"/>
      <c r="HQ53" s="116"/>
      <c r="HR53" s="116"/>
      <c r="HS53" s="116"/>
      <c r="HT53" s="116"/>
      <c r="HU53" s="116"/>
      <c r="HV53" s="116"/>
      <c r="HW53" s="116"/>
      <c r="HX53" s="116"/>
      <c r="HY53" s="116"/>
      <c r="HZ53" s="116"/>
      <c r="IA53" s="116"/>
      <c r="IB53" s="116"/>
      <c r="IC53" s="116"/>
      <c r="ID53" s="116"/>
      <c r="IE53" s="116"/>
      <c r="IF53" s="116"/>
      <c r="IG53" s="116"/>
      <c r="IH53" s="116"/>
      <c r="II53" s="116"/>
      <c r="IJ53" s="116"/>
      <c r="IK53" s="116"/>
      <c r="IL53" s="116"/>
      <c r="IM53" s="116"/>
      <c r="IN53" s="116"/>
      <c r="IO53" s="116"/>
      <c r="IP53" s="116"/>
      <c r="IQ53" s="116"/>
      <c r="IR53" s="116"/>
      <c r="IS53" s="116"/>
      <c r="IT53" s="116"/>
      <c r="IU53" s="116"/>
      <c r="IV53" s="116"/>
      <c r="IW53" s="116"/>
      <c r="IX53" s="116"/>
      <c r="IY53" s="116"/>
      <c r="IZ53" s="116"/>
      <c r="JA53" s="116"/>
      <c r="JB53" s="116"/>
      <c r="JC53" s="116"/>
      <c r="JD53" s="116"/>
      <c r="JE53" s="116"/>
      <c r="JF53" s="116"/>
      <c r="JG53" s="116"/>
      <c r="JH53" s="116"/>
      <c r="JI53" s="116"/>
      <c r="JJ53" s="116"/>
      <c r="JK53" s="116"/>
      <c r="JL53" s="116"/>
      <c r="JM53" s="116"/>
      <c r="JN53" s="116"/>
      <c r="JO53" s="116"/>
      <c r="JP53" s="116"/>
      <c r="JQ53" s="116"/>
      <c r="JR53" s="116"/>
      <c r="JS53" s="116"/>
      <c r="JT53" s="116"/>
      <c r="JU53" s="116"/>
      <c r="JV53" s="116"/>
      <c r="JW53" s="116"/>
      <c r="JX53" s="116"/>
      <c r="JY53" s="116"/>
      <c r="JZ53" s="116"/>
      <c r="KA53" s="116"/>
      <c r="KB53" s="116"/>
      <c r="KC53" s="116"/>
      <c r="KD53" s="116"/>
      <c r="KE53" s="116"/>
      <c r="KF53" s="116"/>
      <c r="KG53" s="116"/>
      <c r="KH53" s="116"/>
      <c r="KI53" s="116"/>
      <c r="KJ53" s="116"/>
      <c r="KK53" s="116"/>
      <c r="KL53" s="116"/>
      <c r="KM53" s="116"/>
      <c r="KN53" s="116"/>
      <c r="KO53" s="116"/>
      <c r="KP53" s="116"/>
      <c r="KQ53" s="116"/>
      <c r="KR53" s="116"/>
      <c r="KS53" s="116"/>
      <c r="KT53" s="116"/>
      <c r="KU53" s="116"/>
      <c r="KV53" s="116"/>
      <c r="KW53" s="116"/>
      <c r="KX53" s="116"/>
      <c r="KY53" s="116"/>
      <c r="KZ53" s="9"/>
      <c r="LA53" s="9"/>
      <c r="LB53" s="9"/>
      <c r="LC53" s="9"/>
      <c r="LD53" s="9"/>
      <c r="LE53" s="9"/>
      <c r="LF53" s="9"/>
      <c r="LG53" s="9"/>
      <c r="LH53" s="9"/>
      <c r="LI53" s="9"/>
      <c r="LJ53" s="9"/>
      <c r="LK53" s="9"/>
      <c r="LL53" s="9"/>
      <c r="LM53" s="9"/>
      <c r="LN53" s="9"/>
      <c r="LO53" s="9"/>
      <c r="LP53" s="9"/>
      <c r="LQ53" s="9"/>
      <c r="LR53" s="9"/>
      <c r="LS53" s="9"/>
      <c r="LT53" s="9"/>
      <c r="LU53" s="9"/>
      <c r="LV53" s="9"/>
      <c r="LW53" s="9"/>
      <c r="LX53" s="9"/>
      <c r="LY53" s="9"/>
      <c r="LZ53" s="9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  <c r="MN53" s="9"/>
      <c r="MO53" s="9"/>
      <c r="MP53" s="465"/>
      <c r="MQ53" s="390"/>
      <c r="MR53" s="390"/>
      <c r="MS53" s="390"/>
      <c r="MT53" s="390"/>
      <c r="MU53" s="9"/>
      <c r="MV53" s="9"/>
      <c r="MW53" s="9"/>
      <c r="MX53" s="9"/>
      <c r="MY53" s="9"/>
      <c r="MZ53" s="9"/>
      <c r="NA53" s="9"/>
      <c r="NB53" s="9"/>
      <c r="NC53" s="9"/>
      <c r="ND53" s="9"/>
      <c r="NE53" s="9"/>
      <c r="NF53" s="9"/>
      <c r="NG53" s="9"/>
      <c r="NH53" s="9"/>
      <c r="NI53" s="9"/>
      <c r="NJ53" s="9"/>
      <c r="NK53" s="9"/>
      <c r="NL53" s="9"/>
      <c r="NM53" s="9"/>
      <c r="NN53" s="9"/>
      <c r="NO53" s="9"/>
      <c r="NP53" s="9"/>
      <c r="NQ53" s="9"/>
      <c r="NR53" s="9"/>
      <c r="NS53" s="9"/>
      <c r="NT53" s="9"/>
      <c r="NU53" s="9"/>
      <c r="NV53" s="9"/>
      <c r="QZ53" s="390"/>
      <c r="RA53" s="390"/>
      <c r="RB53" s="390"/>
      <c r="RC53" s="390"/>
      <c r="RD53" s="390"/>
      <c r="RE53" s="390"/>
      <c r="RF53" s="390"/>
      <c r="RG53" s="390"/>
      <c r="RH53" s="390"/>
      <c r="RI53" s="390"/>
      <c r="RJ53" s="390"/>
      <c r="RK53" s="390"/>
      <c r="RL53" s="390"/>
      <c r="RM53" s="390"/>
      <c r="WI53" s="116"/>
      <c r="WJ53" s="116"/>
      <c r="WK53" s="116"/>
      <c r="WL53" s="116"/>
      <c r="WM53" s="116"/>
      <c r="WN53" s="116"/>
      <c r="WO53" s="116"/>
      <c r="WP53" s="116"/>
      <c r="WQ53" s="116"/>
      <c r="WR53" s="116"/>
      <c r="WS53" s="116"/>
      <c r="WT53" s="116"/>
      <c r="WU53" s="116"/>
      <c r="WV53" s="116"/>
      <c r="WW53" s="116"/>
      <c r="WX53" s="116"/>
      <c r="WY53" s="116"/>
      <c r="WZ53" s="116"/>
      <c r="XA53" s="116"/>
      <c r="XB53" s="116"/>
      <c r="XC53" s="116"/>
      <c r="XD53" s="116"/>
      <c r="XE53" s="116"/>
      <c r="XF53" s="116"/>
      <c r="XG53" s="116"/>
      <c r="XH53" s="116"/>
      <c r="XI53" s="116"/>
      <c r="XJ53" s="116"/>
      <c r="XK53" s="116"/>
      <c r="XL53" s="116"/>
      <c r="XM53" s="116"/>
      <c r="XN53" s="116"/>
      <c r="XO53" s="116"/>
      <c r="XP53" s="116"/>
      <c r="XQ53" s="116"/>
      <c r="XR53" s="116"/>
      <c r="XS53" s="116"/>
      <c r="XT53" s="116"/>
      <c r="XU53" s="116"/>
      <c r="XV53" s="116"/>
      <c r="XW53" s="116"/>
      <c r="XX53" s="116"/>
      <c r="XY53" s="116"/>
      <c r="XZ53" s="116"/>
      <c r="YA53" s="116"/>
      <c r="YB53" s="116"/>
      <c r="YC53" s="116"/>
      <c r="YD53" s="116"/>
      <c r="YE53" s="116"/>
      <c r="YF53" s="116"/>
      <c r="YG53" s="116"/>
      <c r="YH53" s="116"/>
      <c r="YI53" s="116"/>
      <c r="YJ53" s="116"/>
      <c r="YK53" s="116"/>
      <c r="YL53" s="116"/>
      <c r="YM53" s="116"/>
      <c r="YN53" s="116"/>
      <c r="YO53" s="116"/>
      <c r="YP53" s="116"/>
      <c r="YQ53" s="116"/>
      <c r="YR53" s="116"/>
      <c r="YS53" s="116"/>
      <c r="YT53" s="116"/>
      <c r="YU53" s="116"/>
      <c r="YV53" s="116"/>
      <c r="YW53" s="116"/>
      <c r="YX53" s="116"/>
      <c r="YY53" s="116"/>
      <c r="YZ53" s="116"/>
      <c r="ZA53" s="116"/>
      <c r="ZB53" s="116"/>
      <c r="ZC53" s="116"/>
      <c r="ZD53" s="116"/>
      <c r="ZE53" s="116"/>
      <c r="ZF53" s="116"/>
      <c r="ZG53" s="116"/>
      <c r="ZH53" s="116"/>
      <c r="ZI53" s="116"/>
      <c r="ZJ53" s="116"/>
      <c r="ZK53" s="116"/>
      <c r="ZL53" s="116"/>
      <c r="ZM53" s="116"/>
      <c r="ZN53" s="116"/>
      <c r="ZO53" s="116"/>
      <c r="ZP53" s="116"/>
      <c r="ZQ53" s="116"/>
      <c r="ZR53" s="116"/>
      <c r="ZS53" s="116"/>
      <c r="ZT53" s="116"/>
      <c r="ACU53" s="116"/>
      <c r="ACV53" s="116"/>
      <c r="ACW53" s="116"/>
      <c r="ACX53" s="116"/>
      <c r="ACY53" s="116"/>
      <c r="ACZ53" s="116"/>
      <c r="ADA53" s="116"/>
      <c r="ADB53" s="116"/>
      <c r="ADC53" s="116"/>
      <c r="ADD53" s="116"/>
      <c r="ADE53" s="116"/>
      <c r="ADF53" s="116"/>
      <c r="ADG53" s="116"/>
      <c r="ADH53" s="116"/>
      <c r="ADI53" s="116"/>
      <c r="ADJ53" s="116"/>
      <c r="ADK53" s="116"/>
      <c r="ADL53" s="116"/>
      <c r="ADM53" s="116"/>
      <c r="ADN53" s="116"/>
      <c r="ADO53" s="116"/>
      <c r="ADP53" s="116"/>
      <c r="ADQ53" s="116"/>
      <c r="ADR53" s="116"/>
      <c r="ADS53" s="116"/>
      <c r="ADT53" s="116"/>
      <c r="ADU53" s="116"/>
      <c r="ADV53" s="116"/>
      <c r="ADW53" s="116"/>
      <c r="ADX53" s="116"/>
      <c r="ADY53" s="116"/>
      <c r="ADZ53" s="116"/>
      <c r="AEA53" s="116"/>
      <c r="AEB53" s="116"/>
      <c r="AEC53" s="116"/>
      <c r="AED53" s="116"/>
      <c r="AEE53" s="116"/>
      <c r="AEF53" s="116"/>
      <c r="AEG53" s="116"/>
      <c r="AEH53" s="116"/>
      <c r="AEI53" s="116"/>
      <c r="AEJ53" s="116"/>
      <c r="AEK53" s="116"/>
      <c r="AEL53" s="116"/>
      <c r="AEM53" s="116"/>
      <c r="AEN53" s="116"/>
      <c r="AEO53" s="116"/>
      <c r="AEP53" s="116"/>
      <c r="AEQ53" s="116"/>
      <c r="AER53" s="116"/>
      <c r="AES53" s="116"/>
      <c r="AET53" s="116"/>
      <c r="AEU53" s="116"/>
      <c r="AEV53" s="116"/>
      <c r="AEW53" s="116"/>
      <c r="AEX53" s="116"/>
      <c r="AEY53" s="116"/>
      <c r="AEZ53" s="116"/>
      <c r="AFA53" s="116"/>
      <c r="AFB53" s="116"/>
      <c r="AFC53" s="116"/>
      <c r="AFD53" s="116"/>
      <c r="AFE53" s="116"/>
      <c r="AFF53" s="116"/>
      <c r="AFG53" s="116"/>
      <c r="AFH53" s="116"/>
      <c r="AFI53" s="116"/>
      <c r="AFJ53" s="116"/>
      <c r="AFK53" s="116"/>
      <c r="AFL53" s="116"/>
      <c r="AFM53" s="116"/>
      <c r="AFN53" s="116"/>
      <c r="AFO53" s="116"/>
      <c r="AFP53" s="116"/>
      <c r="AFQ53" s="116"/>
      <c r="AFR53" s="116"/>
      <c r="AFS53" s="116"/>
      <c r="AFT53" s="116"/>
      <c r="AFU53" s="116"/>
      <c r="AFV53" s="116"/>
      <c r="AFW53" s="116"/>
      <c r="AFX53" s="116"/>
      <c r="AFY53" s="116"/>
      <c r="AFZ53" s="116"/>
      <c r="AGA53" s="116"/>
      <c r="AGB53" s="116"/>
      <c r="AGC53" s="116"/>
      <c r="AGD53" s="116"/>
      <c r="AGE53" s="116"/>
      <c r="AGF53" s="116"/>
      <c r="AGG53" s="116"/>
      <c r="AGH53" s="116"/>
      <c r="AGI53" s="116"/>
      <c r="AGJ53" s="116"/>
      <c r="AGK53" s="116"/>
      <c r="AGL53" s="116"/>
      <c r="AGM53" s="116"/>
      <c r="AGN53" s="116"/>
      <c r="AGO53" s="116"/>
      <c r="AGP53" s="116"/>
      <c r="AGQ53" s="116"/>
      <c r="AGR53" s="116"/>
      <c r="AGS53" s="116"/>
      <c r="AGT53" s="116"/>
      <c r="AGU53" s="116"/>
      <c r="AGV53" s="116"/>
      <c r="AGW53" s="116"/>
      <c r="AGX53" s="116"/>
      <c r="AGY53" s="116"/>
      <c r="AGZ53" s="116"/>
      <c r="AHA53" s="116"/>
      <c r="AHB53" s="116"/>
      <c r="AHC53" s="116"/>
      <c r="AHD53" s="116"/>
      <c r="AHE53" s="116"/>
      <c r="AHF53" s="116"/>
      <c r="AHG53" s="116"/>
      <c r="AHH53" s="116"/>
      <c r="AHI53" s="116"/>
      <c r="AHJ53" s="116"/>
      <c r="AHK53" s="116"/>
      <c r="AHL53" s="116"/>
      <c r="AHM53" s="116"/>
      <c r="AHN53" s="116"/>
      <c r="AHO53" s="116"/>
      <c r="AHP53" s="116"/>
      <c r="AHQ53" s="116"/>
      <c r="AHR53" s="116"/>
      <c r="AHS53" s="116"/>
      <c r="AHT53" s="116"/>
      <c r="AHU53" s="116"/>
      <c r="AHV53" s="116"/>
      <c r="AHW53" s="116"/>
      <c r="AHX53" s="116"/>
      <c r="AHY53" s="116"/>
      <c r="AHZ53" s="116"/>
      <c r="AIA53" s="116"/>
      <c r="AIB53" s="116"/>
      <c r="AIC53" s="116"/>
      <c r="AID53" s="116"/>
      <c r="AIE53" s="116"/>
      <c r="AIF53" s="116"/>
      <c r="AIG53" s="116"/>
      <c r="AIH53" s="116"/>
      <c r="AII53" s="116"/>
      <c r="AIJ53" s="116"/>
      <c r="AIK53" s="116"/>
      <c r="AIL53" s="116"/>
      <c r="AIM53" s="116"/>
      <c r="AIN53" s="116"/>
      <c r="AIO53" s="116"/>
      <c r="AIP53" s="116"/>
      <c r="AIQ53" s="116"/>
      <c r="AIR53" s="116"/>
      <c r="AIS53" s="116"/>
      <c r="AIT53" s="116"/>
      <c r="AIU53" s="116"/>
      <c r="AIV53" s="116"/>
      <c r="AIW53" s="116"/>
      <c r="AIX53" s="116"/>
      <c r="AIY53" s="116"/>
      <c r="AIZ53" s="116"/>
      <c r="AJA53" s="116"/>
      <c r="AJB53" s="116"/>
      <c r="AJC53" s="116"/>
      <c r="AJD53" s="116"/>
      <c r="AJE53" s="116"/>
      <c r="AJF53" s="116"/>
      <c r="AJG53" s="116"/>
      <c r="AJH53" s="116"/>
      <c r="AJI53" s="116"/>
      <c r="AJJ53" s="116"/>
      <c r="AJK53" s="116"/>
      <c r="AJL53" s="116"/>
      <c r="AJM53" s="116"/>
      <c r="AJN53" s="116"/>
      <c r="AJO53" s="116"/>
      <c r="AJP53" s="116"/>
      <c r="AJQ53" s="116"/>
      <c r="AJR53" s="116"/>
      <c r="AJS53" s="116"/>
      <c r="AJT53" s="116"/>
      <c r="AJU53" s="116"/>
      <c r="AJV53" s="116"/>
      <c r="AJW53" s="116"/>
      <c r="AJX53" s="116"/>
      <c r="AJY53" s="116"/>
      <c r="AJZ53" s="116"/>
      <c r="AKA53" s="116"/>
      <c r="AKB53" s="116"/>
      <c r="AKC53" s="116"/>
      <c r="AKD53" s="116"/>
      <c r="AKE53" s="116"/>
      <c r="AKF53" s="116"/>
      <c r="AKG53" s="116"/>
      <c r="AKH53" s="116"/>
      <c r="AKI53" s="116"/>
      <c r="AKJ53" s="116"/>
      <c r="AKK53" s="116"/>
      <c r="AKL53" s="116"/>
    </row>
    <row r="54" spans="2:1922" ht="16.5" customHeight="1" thickTop="1" thickBot="1" x14ac:dyDescent="0.25">
      <c r="B54" s="18"/>
      <c r="C54" s="18"/>
      <c r="D54" s="397" t="s">
        <v>29</v>
      </c>
      <c r="E54" s="398"/>
      <c r="F54" s="4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  <c r="BE54" s="173"/>
      <c r="BF54" s="173"/>
      <c r="BG54" s="173"/>
      <c r="BH54" s="173"/>
      <c r="BI54" s="173"/>
      <c r="BJ54" s="173"/>
      <c r="BK54" s="173"/>
      <c r="BL54" s="173"/>
      <c r="BM54" s="173"/>
      <c r="BN54" s="173"/>
      <c r="BO54" s="173"/>
      <c r="BP54" s="173"/>
      <c r="BQ54" s="173"/>
      <c r="BR54" s="173"/>
      <c r="BS54" s="173"/>
      <c r="BT54" s="173"/>
      <c r="BU54" s="173"/>
      <c r="BV54" s="173"/>
      <c r="BW54" s="173"/>
      <c r="BX54" s="173"/>
      <c r="BY54" s="173"/>
      <c r="BZ54" s="173"/>
      <c r="CA54" s="173"/>
      <c r="CB54" s="173"/>
      <c r="CC54" s="173"/>
      <c r="CD54" s="173"/>
      <c r="CE54" s="173"/>
      <c r="CF54" s="173"/>
      <c r="CG54" s="173"/>
      <c r="CH54" s="173"/>
      <c r="CI54" s="173"/>
      <c r="CJ54" s="173"/>
      <c r="CK54" s="173"/>
      <c r="CL54" s="173"/>
      <c r="CM54" s="173"/>
      <c r="CN54" s="173"/>
      <c r="CO54" s="173"/>
      <c r="CP54" s="173"/>
      <c r="CQ54" s="173"/>
      <c r="CR54" s="173"/>
      <c r="CS54" s="173"/>
      <c r="CT54" s="173"/>
      <c r="CU54" s="173"/>
      <c r="CV54" s="173"/>
      <c r="CW54" s="173"/>
      <c r="CX54" s="173"/>
      <c r="CY54" s="173"/>
      <c r="CZ54" s="173"/>
      <c r="DA54" s="173"/>
      <c r="DB54" s="173"/>
      <c r="DC54" s="173"/>
      <c r="DD54" s="173"/>
      <c r="DE54" s="173"/>
      <c r="DF54" s="173"/>
      <c r="DG54" s="173"/>
      <c r="DH54" s="173"/>
      <c r="DI54" s="173"/>
      <c r="DJ54" s="173"/>
      <c r="DK54" s="173"/>
      <c r="DL54" s="173"/>
      <c r="DM54" s="173"/>
      <c r="DN54" s="173"/>
      <c r="DO54" s="173"/>
      <c r="DP54" s="173"/>
      <c r="DQ54" s="173"/>
      <c r="DR54" s="173"/>
      <c r="DS54" s="173"/>
      <c r="DT54" s="173"/>
      <c r="DU54" s="173"/>
      <c r="DV54" s="173"/>
      <c r="DW54" s="173"/>
      <c r="DX54" s="173"/>
      <c r="DY54" s="173"/>
      <c r="DZ54" s="173"/>
      <c r="EA54" s="173"/>
      <c r="EB54" s="173"/>
      <c r="EC54" s="173"/>
      <c r="ED54" s="173"/>
      <c r="EE54" s="173"/>
      <c r="EF54" s="173"/>
      <c r="EG54" s="173"/>
      <c r="EH54" s="173"/>
      <c r="EI54" s="173"/>
      <c r="EJ54" s="173"/>
      <c r="EK54" s="173"/>
      <c r="EL54" s="173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K54" s="20"/>
      <c r="JL54" s="20"/>
      <c r="JM54" s="20"/>
      <c r="JN54" s="20"/>
      <c r="JO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  <c r="KO54" s="20"/>
      <c r="KP54" s="20"/>
      <c r="KQ54" s="20"/>
      <c r="KR54" s="20"/>
      <c r="KS54" s="20"/>
      <c r="KT54" s="20"/>
      <c r="KU54" s="20"/>
      <c r="KV54" s="20"/>
      <c r="KW54" s="20"/>
      <c r="KX54" s="20"/>
      <c r="KY54" s="20"/>
      <c r="KZ54" s="20"/>
      <c r="LA54" s="20"/>
      <c r="LB54" s="20"/>
      <c r="LC54" s="20"/>
      <c r="LD54" s="20"/>
      <c r="LE54" s="20"/>
      <c r="LF54" s="20"/>
      <c r="LG54" s="20"/>
      <c r="LH54" s="20"/>
      <c r="LI54" s="20"/>
      <c r="LJ54" s="20"/>
      <c r="LK54" s="20"/>
      <c r="LL54" s="20"/>
      <c r="LM54" s="20"/>
      <c r="LN54" s="20"/>
      <c r="LO54" s="20"/>
      <c r="LP54" s="20"/>
      <c r="LQ54" s="20"/>
      <c r="LR54" s="20"/>
      <c r="LS54" s="20"/>
      <c r="LT54" s="20"/>
      <c r="LU54" s="20"/>
      <c r="LV54" s="20"/>
      <c r="LW54" s="20"/>
      <c r="LX54" s="20"/>
      <c r="LY54" s="20"/>
      <c r="LZ54" s="20"/>
      <c r="MA54" s="20"/>
      <c r="MB54" s="20"/>
      <c r="MC54" s="20"/>
      <c r="MD54" s="20"/>
      <c r="ME54" s="20"/>
      <c r="MF54" s="20"/>
      <c r="MG54" s="20"/>
      <c r="MH54" s="20"/>
      <c r="MI54" s="20"/>
      <c r="MJ54" s="20"/>
      <c r="MK54" s="20"/>
      <c r="ML54" s="20"/>
      <c r="MM54" s="20"/>
      <c r="MN54" s="20"/>
      <c r="MO54" s="20"/>
      <c r="MP54" s="20"/>
      <c r="MQ54" s="20"/>
      <c r="MR54" s="20"/>
      <c r="MS54" s="20"/>
      <c r="MT54" s="20"/>
      <c r="MU54" s="20"/>
      <c r="MV54" s="20"/>
      <c r="MW54" s="20"/>
      <c r="MX54" s="20"/>
      <c r="MY54" s="20"/>
      <c r="MZ54" s="20"/>
      <c r="NA54" s="20"/>
      <c r="NB54" s="20"/>
      <c r="NC54" s="20"/>
      <c r="ND54" s="20"/>
      <c r="NE54" s="20"/>
      <c r="NF54" s="20"/>
      <c r="NG54" s="20"/>
      <c r="NH54" s="20"/>
      <c r="NI54" s="20"/>
      <c r="NJ54" s="20"/>
      <c r="NK54" s="20"/>
      <c r="NL54" s="20"/>
      <c r="NM54" s="20"/>
      <c r="NN54" s="20"/>
      <c r="NO54" s="20"/>
      <c r="NP54" s="20"/>
      <c r="NQ54" s="20"/>
      <c r="NR54" s="20"/>
      <c r="NS54" s="20"/>
      <c r="NT54" s="20"/>
      <c r="NU54" s="20"/>
      <c r="NV54" s="20"/>
      <c r="NW54" s="20"/>
      <c r="NX54" s="20"/>
      <c r="NY54" s="20"/>
      <c r="NZ54" s="20"/>
      <c r="OA54" s="20"/>
      <c r="OB54" s="20"/>
      <c r="OC54" s="20"/>
      <c r="OD54" s="20"/>
      <c r="OE54" s="20"/>
      <c r="OF54" s="20"/>
      <c r="UO54" s="390"/>
      <c r="UP54" s="390"/>
      <c r="UQ54" s="390"/>
      <c r="UR54" s="390"/>
      <c r="US54" s="390"/>
      <c r="UT54" s="390"/>
      <c r="UU54" s="390"/>
      <c r="UV54" s="390"/>
      <c r="WE54" s="375"/>
      <c r="WF54" s="376"/>
      <c r="WG54" s="376"/>
      <c r="WH54" s="376"/>
      <c r="WI54" s="376"/>
      <c r="WJ54" s="376"/>
      <c r="WK54" s="376"/>
      <c r="WL54" s="376"/>
      <c r="WM54" s="376"/>
      <c r="WN54" s="376"/>
      <c r="WO54" s="376"/>
      <c r="WP54" s="376"/>
      <c r="WQ54" s="376"/>
      <c r="WR54" s="376"/>
      <c r="WS54" s="376"/>
      <c r="WT54" s="376"/>
      <c r="WU54" s="376"/>
      <c r="WV54" s="376"/>
      <c r="WW54" s="376"/>
      <c r="WX54" s="376"/>
      <c r="WY54" s="376"/>
      <c r="WZ54" s="376"/>
      <c r="XA54" s="376"/>
      <c r="XB54" s="376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0"/>
      <c r="XQ54" s="20"/>
      <c r="XR54" s="20"/>
      <c r="XS54" s="20"/>
      <c r="XT54" s="20"/>
      <c r="XU54" s="20"/>
      <c r="XV54" s="20"/>
      <c r="XW54" s="20"/>
      <c r="XX54" s="20"/>
      <c r="XY54" s="20"/>
      <c r="XZ54" s="20"/>
      <c r="YA54" s="20"/>
      <c r="YB54" s="20"/>
      <c r="YC54" s="20"/>
      <c r="YD54" s="20"/>
      <c r="YE54" s="20"/>
      <c r="YF54" s="20"/>
      <c r="YG54" s="20"/>
      <c r="YH54" s="20"/>
      <c r="YI54" s="20"/>
      <c r="YJ54" s="20"/>
      <c r="YK54" s="20"/>
      <c r="YL54" s="20"/>
      <c r="YM54" s="20"/>
      <c r="YN54" s="20"/>
      <c r="YO54" s="20"/>
      <c r="YP54" s="20"/>
      <c r="YQ54" s="20"/>
      <c r="YR54" s="20"/>
      <c r="YS54" s="20"/>
      <c r="YT54" s="20"/>
      <c r="YU54" s="20"/>
      <c r="YV54" s="20"/>
      <c r="YW54" s="20"/>
      <c r="YX54" s="20"/>
      <c r="YY54" s="20"/>
      <c r="YZ54" s="20"/>
      <c r="ZA54" s="20"/>
      <c r="ZB54" s="20"/>
      <c r="ZC54" s="20"/>
      <c r="ZD54" s="20"/>
      <c r="ZE54" s="20"/>
      <c r="ZF54" s="20"/>
      <c r="ZG54" s="20"/>
      <c r="ZH54" s="20"/>
      <c r="ZI54" s="20"/>
      <c r="ZJ54" s="20"/>
      <c r="ZK54" s="20"/>
      <c r="ZL54" s="20"/>
      <c r="ZM54" s="20"/>
      <c r="ZN54" s="20"/>
      <c r="ZO54" s="20"/>
      <c r="ZP54" s="20"/>
      <c r="ZQ54" s="20"/>
      <c r="ZR54" s="20"/>
      <c r="ZS54" s="20"/>
      <c r="ZT54" s="20"/>
      <c r="ZU54" s="20"/>
      <c r="ACU54" s="20"/>
      <c r="ACV54" s="20"/>
      <c r="ACW54" s="20"/>
      <c r="ACX54" s="20"/>
      <c r="ACY54" s="20"/>
      <c r="ACZ54" s="20"/>
      <c r="ADA54" s="20"/>
      <c r="ADB54" s="20"/>
      <c r="ADC54" s="20"/>
      <c r="ADD54" s="20"/>
      <c r="ADE54" s="20"/>
      <c r="ADF54" s="20"/>
      <c r="ADG54" s="20"/>
      <c r="ADH54" s="20"/>
      <c r="ADI54" s="20"/>
      <c r="ADJ54" s="20"/>
      <c r="ADK54" s="20"/>
      <c r="ADL54" s="20"/>
      <c r="ADM54" s="20"/>
      <c r="ADN54" s="20"/>
      <c r="ADO54" s="20"/>
      <c r="ADP54" s="20"/>
      <c r="ADQ54" s="20"/>
      <c r="ADR54" s="20"/>
      <c r="ADS54" s="20"/>
      <c r="ADT54" s="20"/>
      <c r="ADU54" s="20"/>
      <c r="ADV54" s="20"/>
      <c r="ADW54" s="20"/>
      <c r="ADX54" s="20"/>
      <c r="ADY54" s="20"/>
      <c r="ADZ54" s="20"/>
      <c r="AEA54" s="20"/>
      <c r="AEB54" s="20"/>
      <c r="AEC54" s="20"/>
      <c r="AED54" s="20"/>
      <c r="AEE54" s="20"/>
      <c r="AEF54" s="20"/>
      <c r="AEG54" s="20"/>
      <c r="AEH54" s="20"/>
      <c r="AEI54" s="20"/>
      <c r="AEJ54" s="20"/>
      <c r="AEK54" s="20"/>
      <c r="AEL54" s="20"/>
      <c r="AEM54" s="20"/>
      <c r="AEN54" s="20"/>
      <c r="AEO54" s="20"/>
      <c r="AEP54" s="20"/>
      <c r="AEQ54" s="20"/>
      <c r="AER54" s="20"/>
      <c r="AES54" s="20"/>
      <c r="AET54" s="20"/>
      <c r="AEU54" s="20"/>
      <c r="AEV54" s="20"/>
      <c r="AEW54" s="20"/>
      <c r="AEX54" s="20"/>
      <c r="AEY54" s="20"/>
      <c r="AEZ54" s="20"/>
      <c r="AFA54" s="20"/>
      <c r="AFB54" s="20"/>
      <c r="AFC54" s="20"/>
      <c r="AFD54" s="20"/>
      <c r="AFE54" s="20"/>
      <c r="AFF54" s="20"/>
      <c r="AFG54" s="20"/>
      <c r="AFH54" s="20"/>
      <c r="AFI54" s="20"/>
      <c r="AFJ54" s="20"/>
      <c r="AFK54" s="20"/>
      <c r="AFL54" s="20"/>
      <c r="AFM54" s="20"/>
      <c r="AFN54" s="20"/>
      <c r="AFO54" s="20"/>
      <c r="AFP54" s="20"/>
      <c r="AFQ54" s="20"/>
      <c r="AFR54" s="20"/>
      <c r="AFS54" s="20"/>
      <c r="AFT54" s="20"/>
      <c r="AFU54" s="20"/>
      <c r="AFV54" s="20"/>
      <c r="AFW54" s="20"/>
      <c r="AFX54" s="20"/>
      <c r="AFY54" s="20"/>
      <c r="AFZ54" s="20"/>
      <c r="AGA54" s="20"/>
      <c r="AGB54" s="20"/>
      <c r="AGC54" s="20"/>
      <c r="AGD54" s="20"/>
      <c r="AGE54" s="20"/>
      <c r="AGF54" s="20"/>
      <c r="AGG54" s="20"/>
      <c r="AGH54" s="20"/>
      <c r="AGI54" s="20"/>
      <c r="AGJ54" s="20"/>
      <c r="AGK54" s="20"/>
      <c r="AGL54" s="20"/>
      <c r="AGM54" s="20"/>
      <c r="AGN54" s="20"/>
      <c r="AGO54" s="20"/>
      <c r="AGP54" s="20"/>
      <c r="AGQ54" s="20"/>
      <c r="AGR54" s="20"/>
      <c r="AGS54" s="20"/>
      <c r="AGT54" s="20"/>
      <c r="AGU54" s="20"/>
      <c r="AGV54" s="20"/>
      <c r="AGW54" s="20"/>
      <c r="AGX54" s="20"/>
      <c r="AGY54" s="20"/>
      <c r="AGZ54" s="20"/>
      <c r="AHA54" s="20"/>
      <c r="AHB54" s="20"/>
      <c r="AHC54" s="20"/>
      <c r="AHD54" s="20"/>
      <c r="AHE54" s="20"/>
      <c r="AHF54" s="20"/>
      <c r="AHG54" s="20"/>
      <c r="AHH54" s="20"/>
      <c r="AHI54" s="20"/>
      <c r="AHJ54" s="20"/>
      <c r="AHK54" s="20"/>
      <c r="AHL54" s="20"/>
      <c r="AHM54" s="20"/>
      <c r="AHN54" s="20"/>
      <c r="AHO54" s="20"/>
      <c r="AHP54" s="20"/>
      <c r="AHQ54" s="20"/>
      <c r="AHR54" s="20"/>
      <c r="AHS54" s="20"/>
      <c r="AHT54" s="20"/>
      <c r="AHU54" s="20"/>
      <c r="AHV54" s="20"/>
      <c r="AHW54" s="20"/>
      <c r="AHX54" s="20"/>
      <c r="AHY54" s="20"/>
      <c r="AHZ54" s="20"/>
      <c r="AIA54" s="20"/>
      <c r="AIB54" s="20"/>
      <c r="AIC54" s="20"/>
      <c r="AID54" s="20"/>
      <c r="AIE54" s="20"/>
      <c r="AIF54" s="20"/>
      <c r="AIG54" s="20"/>
      <c r="AIH54" s="20"/>
      <c r="AII54" s="20"/>
      <c r="AIJ54" s="20"/>
      <c r="AIK54" s="20"/>
      <c r="AIL54" s="20"/>
      <c r="AIM54" s="20"/>
      <c r="AIN54" s="20"/>
      <c r="AIO54" s="20"/>
      <c r="AIP54" s="20"/>
      <c r="AIQ54" s="20"/>
      <c r="AIR54" s="20"/>
      <c r="AIS54" s="20"/>
      <c r="AIT54" s="20"/>
      <c r="AIU54" s="20"/>
      <c r="AIV54" s="20"/>
      <c r="AIW54" s="20"/>
      <c r="AIX54" s="20"/>
      <c r="AIY54" s="20"/>
      <c r="AIZ54" s="20"/>
      <c r="AJA54" s="20"/>
      <c r="AJB54" s="20"/>
      <c r="AJC54" s="20"/>
      <c r="AJD54" s="20"/>
      <c r="AJE54" s="20"/>
      <c r="AJF54" s="20"/>
      <c r="AJG54" s="20"/>
      <c r="AJH54" s="20"/>
      <c r="AJI54" s="20"/>
      <c r="AJJ54" s="20"/>
      <c r="AJK54" s="20"/>
      <c r="AJL54" s="20"/>
      <c r="AJM54" s="20"/>
      <c r="AJN54" s="20"/>
      <c r="AJO54" s="20"/>
      <c r="AJP54" s="20"/>
      <c r="AJQ54" s="20"/>
      <c r="AJR54" s="20"/>
      <c r="AJS54" s="20"/>
      <c r="AJT54" s="20"/>
      <c r="AJU54" s="20"/>
      <c r="AJV54" s="20"/>
      <c r="AJW54" s="20"/>
      <c r="AJX54" s="20"/>
      <c r="AJY54" s="20"/>
      <c r="AJZ54" s="20"/>
      <c r="AKA54" s="20"/>
      <c r="AKB54" s="20"/>
      <c r="AKC54" s="20"/>
      <c r="AKD54" s="20"/>
      <c r="AKE54" s="20"/>
      <c r="AKF54" s="20"/>
      <c r="AKG54" s="20"/>
      <c r="AKH54" s="20"/>
      <c r="AKI54" s="20"/>
      <c r="AKJ54" s="20"/>
      <c r="AKK54" s="20"/>
      <c r="AKL54" s="20"/>
    </row>
    <row r="55" spans="2:1922" ht="15.75" customHeight="1" thickTop="1" thickBot="1" x14ac:dyDescent="0.25">
      <c r="B55" s="5"/>
      <c r="C55" s="5"/>
      <c r="D55" s="397" t="s">
        <v>30</v>
      </c>
      <c r="E55" s="398"/>
      <c r="F55" s="4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124"/>
      <c r="EQ55" s="124"/>
      <c r="ER55" s="124"/>
      <c r="ES55" s="124"/>
      <c r="ET55" s="124"/>
      <c r="EU55" s="135"/>
      <c r="EV55" s="135"/>
      <c r="EW55" s="135"/>
      <c r="EX55" s="135"/>
      <c r="EY55" s="135"/>
      <c r="EZ55" s="135"/>
      <c r="FA55" s="135"/>
      <c r="FB55" s="135"/>
      <c r="FC55" s="135"/>
      <c r="FD55" s="135"/>
      <c r="FE55" s="135"/>
      <c r="FF55" s="135"/>
      <c r="FG55" s="135"/>
      <c r="FH55" s="135"/>
      <c r="FI55" s="135"/>
      <c r="FJ55" s="135"/>
      <c r="FK55" s="135"/>
      <c r="FL55" s="135"/>
      <c r="FM55" s="135"/>
      <c r="FN55" s="135"/>
      <c r="FO55" s="135"/>
      <c r="FP55" s="135"/>
      <c r="FQ55" s="135"/>
      <c r="FR55" s="135"/>
      <c r="FS55" s="135"/>
      <c r="FT55" s="135"/>
      <c r="FU55" s="135"/>
      <c r="FV55" s="135"/>
      <c r="FW55" s="135"/>
      <c r="FX55" s="135"/>
      <c r="FY55" s="135"/>
      <c r="FZ55" s="135"/>
      <c r="GA55" s="135"/>
      <c r="GB55" s="135"/>
      <c r="GC55" s="135"/>
      <c r="GD55" s="135"/>
      <c r="GE55" s="135"/>
      <c r="GF55" s="135"/>
      <c r="GG55" s="135"/>
      <c r="GH55" s="135"/>
      <c r="GI55" s="135"/>
      <c r="GJ55" s="135"/>
      <c r="GK55" s="135"/>
      <c r="GL55" s="135"/>
      <c r="GM55" s="135"/>
      <c r="GN55" s="135"/>
      <c r="GO55" s="135"/>
      <c r="GP55" s="135"/>
      <c r="GQ55" s="135"/>
      <c r="GR55" s="135"/>
      <c r="GS55" s="135"/>
      <c r="GT55" s="135"/>
      <c r="GU55" s="135"/>
      <c r="GV55" s="135"/>
      <c r="GW55" s="135"/>
      <c r="GX55" s="135"/>
      <c r="GY55" s="135"/>
      <c r="GZ55" s="135"/>
      <c r="HA55" s="135"/>
      <c r="HB55" s="135"/>
      <c r="HC55" s="135"/>
      <c r="HD55" s="135"/>
      <c r="HE55" s="135"/>
      <c r="HF55" s="135"/>
      <c r="HG55" s="135"/>
      <c r="HH55" s="135"/>
      <c r="HI55" s="135"/>
      <c r="HJ55" s="135"/>
      <c r="HK55" s="135"/>
      <c r="HL55" s="135"/>
      <c r="HM55" s="135"/>
      <c r="HN55" s="135"/>
      <c r="HO55" s="135"/>
      <c r="HP55" s="135"/>
      <c r="HQ55" s="135"/>
      <c r="HR55" s="135"/>
      <c r="HS55" s="135"/>
      <c r="HT55" s="135"/>
      <c r="HU55" s="135"/>
      <c r="HV55" s="135"/>
      <c r="HW55" s="135"/>
      <c r="HX55" s="135"/>
      <c r="HY55" s="135"/>
      <c r="HZ55" s="135"/>
      <c r="IA55" s="135"/>
      <c r="IB55" s="135"/>
      <c r="IC55" s="135"/>
      <c r="ID55" s="135"/>
      <c r="IE55" s="135"/>
      <c r="IF55" s="135"/>
      <c r="IG55" s="135"/>
      <c r="IH55" s="135"/>
      <c r="II55" s="135"/>
      <c r="IJ55" s="135"/>
      <c r="IK55" s="135"/>
      <c r="IL55" s="135"/>
      <c r="IM55" s="135"/>
      <c r="IN55" s="135"/>
      <c r="IO55" s="135"/>
      <c r="IP55" s="135"/>
      <c r="IQ55" s="135"/>
      <c r="IR55" s="135"/>
      <c r="IS55" s="135"/>
      <c r="IT55" s="135"/>
      <c r="IU55" s="135"/>
      <c r="IV55" s="135"/>
      <c r="IW55" s="135"/>
      <c r="IX55" s="135"/>
      <c r="IY55" s="135"/>
      <c r="IZ55" s="135"/>
      <c r="JA55" s="135"/>
      <c r="JB55" s="135"/>
      <c r="JC55" s="135"/>
      <c r="JD55" s="135"/>
      <c r="JE55" s="135"/>
      <c r="JF55" s="135"/>
      <c r="JG55" s="135"/>
      <c r="JH55" s="135"/>
      <c r="JI55" s="135"/>
      <c r="JJ55" s="135"/>
      <c r="JK55" s="135"/>
      <c r="JL55" s="135"/>
      <c r="JM55" s="135"/>
      <c r="JN55" s="135"/>
      <c r="JO55" s="135"/>
      <c r="JP55" s="135"/>
      <c r="JQ55" s="135"/>
      <c r="JR55" s="135"/>
      <c r="JS55" s="135"/>
      <c r="JT55" s="135"/>
      <c r="JU55" s="135"/>
      <c r="JV55" s="135"/>
      <c r="JW55" s="135"/>
      <c r="JX55" s="135"/>
      <c r="JY55" s="135"/>
      <c r="JZ55" s="135"/>
      <c r="KA55" s="135"/>
      <c r="KB55" s="135"/>
      <c r="KC55" s="135"/>
      <c r="KD55" s="135"/>
      <c r="KE55" s="135"/>
      <c r="KF55" s="135"/>
      <c r="KG55" s="135"/>
      <c r="KH55" s="135"/>
      <c r="KI55" s="135"/>
      <c r="KJ55" s="135"/>
      <c r="KK55" s="135"/>
      <c r="KL55" s="135"/>
      <c r="KM55" s="135"/>
      <c r="KN55" s="135"/>
      <c r="KO55" s="135"/>
      <c r="KP55" s="135"/>
      <c r="KQ55" s="135"/>
      <c r="KR55" s="135"/>
      <c r="KS55" s="135"/>
      <c r="KT55" s="135"/>
      <c r="KU55" s="135"/>
      <c r="KV55" s="135"/>
      <c r="KW55" s="135"/>
      <c r="KX55" s="135"/>
      <c r="KY55" s="135"/>
      <c r="KZ55" s="135"/>
      <c r="LA55" s="135"/>
      <c r="LB55" s="135"/>
      <c r="LC55" s="135"/>
      <c r="LD55" s="135"/>
      <c r="LE55" s="135"/>
      <c r="LF55" s="135"/>
      <c r="LG55" s="135"/>
      <c r="LH55" s="135"/>
      <c r="LI55" s="135"/>
      <c r="LJ55" s="135"/>
      <c r="LK55" s="135"/>
      <c r="LL55" s="135"/>
      <c r="LM55" s="135"/>
      <c r="LN55" s="135"/>
      <c r="LO55" s="135"/>
      <c r="LP55" s="135"/>
      <c r="LQ55" s="135"/>
      <c r="LR55" s="135"/>
      <c r="LS55" s="135"/>
      <c r="LT55" s="135"/>
      <c r="LU55" s="135"/>
      <c r="LV55" s="135"/>
      <c r="LW55" s="135"/>
      <c r="LX55" s="135"/>
      <c r="LY55" s="135"/>
      <c r="LZ55" s="135"/>
      <c r="MA55" s="135"/>
      <c r="MB55" s="135"/>
      <c r="MC55" s="135"/>
      <c r="MD55" s="135"/>
      <c r="ME55" s="135"/>
      <c r="MF55" s="135"/>
      <c r="MG55" s="135"/>
      <c r="MH55" s="135"/>
      <c r="MI55" s="135"/>
      <c r="MJ55" s="135"/>
      <c r="MK55" s="135"/>
      <c r="ML55" s="135"/>
      <c r="MM55" s="135"/>
      <c r="MN55" s="135"/>
      <c r="MO55" s="135"/>
      <c r="MP55" s="135"/>
      <c r="MQ55" s="135"/>
      <c r="MR55" s="135"/>
      <c r="MS55" s="135"/>
      <c r="MT55" s="135"/>
      <c r="MU55" s="135"/>
      <c r="MV55" s="135"/>
      <c r="MW55" s="135"/>
      <c r="MX55" s="135"/>
      <c r="MY55" s="135"/>
      <c r="MZ55" s="135"/>
      <c r="NA55" s="135"/>
      <c r="NB55" s="135"/>
      <c r="NC55" s="124"/>
      <c r="ND55" s="124"/>
      <c r="NE55" s="124"/>
      <c r="NF55" s="124"/>
      <c r="NG55" s="124"/>
      <c r="NH55" s="124"/>
      <c r="NI55" s="124"/>
      <c r="NJ55" s="124"/>
      <c r="NK55" s="124"/>
      <c r="NL55" s="124"/>
      <c r="NM55" s="124"/>
      <c r="NN55" s="124"/>
      <c r="NO55" s="124"/>
      <c r="NP55" s="124"/>
      <c r="NQ55" s="124"/>
      <c r="NR55" s="124"/>
      <c r="NS55" s="124"/>
      <c r="NT55" s="124"/>
      <c r="NU55" s="124"/>
      <c r="NV55" s="124"/>
      <c r="NW55" s="124"/>
      <c r="NX55" s="124"/>
      <c r="NY55" s="124"/>
      <c r="NZ55" s="124"/>
      <c r="OA55" s="136"/>
      <c r="OB55" s="136"/>
      <c r="OC55" s="136"/>
      <c r="OD55" s="136"/>
      <c r="OE55" s="136"/>
      <c r="OF55" s="136"/>
      <c r="OG55" s="136"/>
      <c r="OH55" s="136"/>
      <c r="OI55" s="136"/>
      <c r="OJ55" s="480"/>
      <c r="OK55" s="480"/>
      <c r="OL55" s="480"/>
      <c r="OM55" s="480"/>
      <c r="ON55" s="480"/>
      <c r="OO55" s="480"/>
      <c r="OP55" s="480"/>
      <c r="OQ55" s="480"/>
      <c r="OR55" s="480"/>
      <c r="OS55" s="480"/>
      <c r="OT55" s="480"/>
      <c r="OU55" s="480"/>
      <c r="OV55" s="480"/>
      <c r="OW55" s="480"/>
      <c r="OX55" s="480"/>
      <c r="OY55" s="480"/>
      <c r="OZ55" s="480"/>
      <c r="PA55" s="480"/>
      <c r="PB55" s="127"/>
      <c r="PC55" s="127"/>
      <c r="PD55" s="127"/>
      <c r="PE55" s="127"/>
      <c r="PF55" s="127"/>
      <c r="PG55" s="127"/>
      <c r="PH55" s="127"/>
      <c r="PI55" s="127"/>
      <c r="PJ55" s="127"/>
      <c r="PK55" s="127"/>
      <c r="PL55" s="127"/>
      <c r="PM55" s="127"/>
      <c r="PN55" s="127"/>
      <c r="PO55" s="127"/>
      <c r="PP55" s="136"/>
      <c r="PQ55" s="136"/>
      <c r="PR55" s="136"/>
      <c r="PS55" s="136"/>
      <c r="PT55" s="136"/>
      <c r="PU55" s="136"/>
      <c r="PV55" s="136"/>
      <c r="PW55" s="136"/>
      <c r="PX55" s="136"/>
      <c r="PY55" s="136"/>
      <c r="PZ55" s="136"/>
      <c r="QA55" s="136"/>
      <c r="QB55" s="136"/>
      <c r="QC55" s="136"/>
      <c r="QD55" s="136"/>
      <c r="QE55" s="136"/>
      <c r="QF55" s="136"/>
      <c r="QG55" s="136"/>
      <c r="QH55" s="136"/>
      <c r="QI55" s="136"/>
      <c r="QJ55" s="136"/>
      <c r="QK55" s="136"/>
      <c r="QL55" s="136"/>
      <c r="QM55" s="136"/>
      <c r="QN55" s="136"/>
      <c r="QO55" s="136"/>
      <c r="QP55" s="136"/>
      <c r="QQ55" s="136"/>
      <c r="QR55" s="136"/>
      <c r="QS55" s="136"/>
      <c r="QT55" s="136"/>
      <c r="QU55" s="136"/>
      <c r="QV55" s="136"/>
      <c r="QW55" s="136"/>
      <c r="QX55" s="136"/>
      <c r="QY55" s="136"/>
      <c r="QZ55" s="136"/>
      <c r="RA55" s="136"/>
      <c r="RB55" s="136"/>
      <c r="RC55" s="136"/>
      <c r="RD55" s="136"/>
      <c r="RE55" s="124"/>
      <c r="RF55" s="124"/>
      <c r="RG55" s="124"/>
      <c r="RH55" s="124"/>
      <c r="RI55" s="124"/>
      <c r="RJ55" s="124"/>
      <c r="RK55" s="124"/>
      <c r="RL55" s="124"/>
      <c r="RM55" s="124"/>
      <c r="RN55" s="124"/>
      <c r="RO55" s="124"/>
      <c r="RP55" s="124"/>
      <c r="RQ55" s="124"/>
      <c r="RR55" s="124"/>
      <c r="RS55" s="124"/>
      <c r="RT55" s="124"/>
      <c r="RU55" s="124"/>
      <c r="RV55" s="124"/>
      <c r="RW55" s="124"/>
      <c r="RX55" s="124"/>
      <c r="RY55" s="124"/>
      <c r="RZ55" s="124"/>
      <c r="SA55" s="124"/>
      <c r="SB55" s="136"/>
      <c r="SC55" s="136"/>
      <c r="SD55" s="136"/>
      <c r="SE55" s="136"/>
      <c r="SF55" s="136"/>
      <c r="SG55" s="136"/>
      <c r="SH55" s="136"/>
      <c r="SI55" s="136"/>
      <c r="SJ55" s="124"/>
      <c r="SK55" s="124"/>
      <c r="SL55" s="124"/>
      <c r="SM55" s="124"/>
      <c r="SN55" s="124"/>
      <c r="SO55" s="124"/>
      <c r="SP55" s="124"/>
      <c r="SQ55" s="124"/>
      <c r="SR55" s="124"/>
      <c r="SS55" s="124"/>
      <c r="ST55" s="124"/>
      <c r="SU55" s="124"/>
      <c r="SV55" s="124"/>
      <c r="SW55" s="124"/>
      <c r="SX55" s="124"/>
      <c r="SY55" s="124"/>
      <c r="SZ55" s="124"/>
      <c r="TA55" s="124"/>
      <c r="TB55" s="124"/>
      <c r="TC55" s="124"/>
      <c r="TD55" s="124"/>
      <c r="TE55" s="124"/>
      <c r="TF55" s="124"/>
      <c r="TG55" s="136"/>
      <c r="TH55" s="124"/>
      <c r="TI55" s="124"/>
      <c r="TJ55" s="124"/>
      <c r="TK55" s="124"/>
      <c r="TL55" s="124"/>
      <c r="TM55" s="124"/>
      <c r="TN55" s="124"/>
      <c r="TO55" s="124"/>
      <c r="TP55" s="124"/>
      <c r="TQ55" s="124"/>
      <c r="TR55" s="124"/>
      <c r="TS55" s="124"/>
      <c r="TT55" s="124"/>
      <c r="TU55" s="124"/>
      <c r="TV55" s="124"/>
      <c r="TW55" s="124"/>
      <c r="TX55" s="124"/>
      <c r="TY55" s="124"/>
      <c r="TZ55" s="124"/>
      <c r="UA55" s="124"/>
      <c r="UB55" s="124"/>
      <c r="UC55" s="124"/>
      <c r="UD55" s="124"/>
      <c r="UE55" s="124"/>
      <c r="UF55" s="124"/>
      <c r="UG55" s="124"/>
      <c r="UH55" s="124"/>
      <c r="UI55" s="124"/>
      <c r="UJ55" s="124"/>
      <c r="UK55" s="124"/>
      <c r="UL55" s="124"/>
      <c r="UM55" s="124"/>
      <c r="UN55" s="124"/>
      <c r="UO55" s="124"/>
      <c r="UP55" s="124"/>
      <c r="UQ55" s="124"/>
      <c r="UR55" s="124"/>
      <c r="US55" s="124"/>
      <c r="UT55" s="124"/>
      <c r="UU55" s="124"/>
      <c r="UV55" s="124"/>
      <c r="UW55" s="124"/>
      <c r="UX55" s="124"/>
      <c r="UY55" s="124"/>
      <c r="UZ55" s="124"/>
      <c r="VA55" s="124"/>
      <c r="VB55" s="124"/>
      <c r="VC55" s="124"/>
      <c r="VD55" s="124"/>
      <c r="VE55" s="124"/>
      <c r="VF55" s="124"/>
      <c r="VG55" s="124"/>
      <c r="VH55" s="124"/>
      <c r="VI55" s="124"/>
      <c r="VJ55" s="124"/>
      <c r="VK55" s="124"/>
      <c r="VL55" s="124"/>
      <c r="VM55" s="124"/>
      <c r="VN55" s="124"/>
      <c r="VO55" s="124"/>
      <c r="VP55" s="124"/>
      <c r="VQ55" s="124"/>
      <c r="VR55" s="124"/>
      <c r="VS55" s="124"/>
      <c r="VT55" s="124"/>
      <c r="VU55" s="124"/>
      <c r="VV55" s="124"/>
      <c r="VW55" s="124"/>
      <c r="VX55" s="124"/>
      <c r="VY55" s="124"/>
      <c r="VZ55" s="124"/>
      <c r="WA55" s="124"/>
      <c r="WB55" s="124"/>
      <c r="WC55" s="124"/>
      <c r="WD55" s="124"/>
      <c r="WE55" s="124"/>
      <c r="WF55" s="124"/>
      <c r="WG55" s="124"/>
      <c r="WH55" s="124"/>
      <c r="WI55" s="124"/>
      <c r="WJ55" s="124"/>
      <c r="WK55" s="124"/>
      <c r="WL55" s="124"/>
      <c r="WM55" s="124"/>
      <c r="WN55" s="124"/>
      <c r="WO55" s="124"/>
      <c r="WP55" s="124"/>
      <c r="WQ55" s="124"/>
      <c r="WR55" s="124"/>
      <c r="WS55" s="124"/>
      <c r="WT55" s="124"/>
      <c r="WU55" s="124"/>
      <c r="WV55" s="124"/>
      <c r="WW55" s="124"/>
      <c r="WX55" s="124"/>
      <c r="WY55" s="124"/>
      <c r="WZ55" s="124"/>
      <c r="XA55" s="124"/>
      <c r="XB55" s="124"/>
      <c r="XC55" s="124"/>
      <c r="XD55" s="124"/>
      <c r="XE55" s="124"/>
      <c r="XF55" s="124"/>
      <c r="XG55" s="124"/>
      <c r="XH55" s="124"/>
      <c r="XI55" s="124"/>
      <c r="XJ55" s="124"/>
      <c r="XK55" s="124"/>
      <c r="XL55" s="124"/>
      <c r="XM55" s="124"/>
      <c r="XN55" s="124"/>
      <c r="XO55" s="124"/>
      <c r="XP55" s="124"/>
      <c r="XQ55" s="124"/>
      <c r="XR55" s="124"/>
      <c r="XS55" s="124"/>
      <c r="XT55" s="124"/>
      <c r="XU55" s="124"/>
      <c r="XV55" s="124"/>
      <c r="XW55" s="124"/>
      <c r="XX55" s="124"/>
      <c r="XY55" s="124"/>
      <c r="XZ55" s="124"/>
      <c r="YA55" s="124"/>
      <c r="YB55" s="124"/>
      <c r="YC55" s="124"/>
      <c r="YD55" s="124"/>
      <c r="YE55" s="124"/>
      <c r="YF55" s="124"/>
      <c r="YG55" s="124"/>
      <c r="YH55" s="124"/>
      <c r="YI55" s="124"/>
      <c r="YJ55" s="124"/>
      <c r="YK55" s="124"/>
      <c r="YL55" s="124"/>
      <c r="YM55" s="124"/>
      <c r="YN55" s="124"/>
      <c r="YO55" s="124"/>
      <c r="YP55" s="124"/>
      <c r="YQ55" s="124"/>
      <c r="YR55" s="124"/>
      <c r="YS55" s="124"/>
      <c r="YT55" s="124"/>
      <c r="YU55" s="124"/>
      <c r="YV55" s="124"/>
      <c r="YW55" s="124"/>
      <c r="YX55" s="124"/>
      <c r="YY55" s="124"/>
      <c r="YZ55" s="124"/>
      <c r="ZA55" s="124"/>
      <c r="ZB55" s="124"/>
      <c r="ZC55" s="124"/>
      <c r="ZD55" s="124"/>
      <c r="ZE55" s="124"/>
      <c r="ZF55" s="124"/>
      <c r="ZG55" s="124"/>
      <c r="ZH55" s="124"/>
      <c r="ZI55" s="124"/>
      <c r="ZJ55" s="124"/>
      <c r="ZK55" s="124"/>
      <c r="ZL55" s="124"/>
      <c r="ZM55" s="124"/>
      <c r="ZN55" s="124"/>
      <c r="ZO55" s="124"/>
      <c r="ZP55" s="136"/>
      <c r="ZQ55" s="136"/>
      <c r="ZR55" s="136"/>
      <c r="ZS55" s="136"/>
      <c r="ZT55" s="127"/>
      <c r="ZU55" s="127"/>
      <c r="ZV55" s="127"/>
      <c r="ZW55" s="127"/>
      <c r="ZX55" s="127"/>
      <c r="ZY55" s="127"/>
      <c r="ZZ55" s="127"/>
      <c r="AAA55" s="136"/>
      <c r="AAB55" s="136"/>
      <c r="AAC55" s="136"/>
      <c r="AAD55" s="136"/>
      <c r="AAE55" s="127"/>
      <c r="AAF55" s="136"/>
      <c r="AAG55" s="136"/>
      <c r="AAH55" s="136"/>
      <c r="AAI55" s="136"/>
      <c r="AAJ55" s="124"/>
      <c r="AAK55" s="124"/>
      <c r="AAL55" s="124"/>
      <c r="AAM55" s="124"/>
      <c r="AAN55" s="124"/>
      <c r="AAO55" s="124"/>
      <c r="AAP55" s="124"/>
      <c r="AAQ55" s="124"/>
      <c r="AAR55" s="124"/>
      <c r="AAS55" s="124"/>
      <c r="AAT55" s="124"/>
      <c r="AAU55" s="124"/>
      <c r="AAV55" s="124"/>
      <c r="AAW55" s="124"/>
      <c r="AAX55" s="124"/>
      <c r="AAY55" s="124"/>
      <c r="AAZ55" s="124"/>
      <c r="ABA55" s="124"/>
      <c r="ABB55" s="124"/>
      <c r="ABC55" s="124"/>
      <c r="ABD55" s="124"/>
      <c r="ABE55" s="124"/>
      <c r="ABF55" s="124"/>
      <c r="ABG55" s="124"/>
      <c r="ABH55" s="124"/>
      <c r="ABI55" s="124"/>
      <c r="ABJ55" s="124"/>
      <c r="ABK55" s="124"/>
      <c r="ABL55" s="124"/>
      <c r="ABM55" s="124"/>
      <c r="ABN55" s="124"/>
      <c r="ABO55" s="124"/>
      <c r="ABP55" s="124"/>
      <c r="ABQ55" s="124"/>
      <c r="ABR55" s="124"/>
      <c r="ABS55" s="124"/>
      <c r="ABT55" s="124"/>
      <c r="ABU55" s="124"/>
      <c r="ABV55" s="124"/>
      <c r="ABW55" s="124"/>
      <c r="ABX55" s="124"/>
      <c r="ABY55" s="124"/>
      <c r="ABZ55" s="124"/>
      <c r="ACA55" s="124"/>
      <c r="ACB55" s="124"/>
      <c r="ACC55" s="124"/>
      <c r="ACD55" s="127"/>
      <c r="ACE55" s="127"/>
      <c r="ACF55" s="127"/>
      <c r="ACG55" s="127"/>
      <c r="ACH55" s="127"/>
      <c r="ACI55" s="127"/>
      <c r="ACJ55" s="127"/>
      <c r="ACK55" s="127"/>
      <c r="ACL55" s="127"/>
      <c r="ACM55" s="127"/>
      <c r="ACN55" s="127"/>
      <c r="ACO55" s="127"/>
      <c r="ACP55" s="127"/>
      <c r="ACQ55" s="127"/>
      <c r="ACR55" s="127"/>
      <c r="ACS55" s="127"/>
      <c r="ACT55" s="127"/>
      <c r="ACU55" s="127"/>
      <c r="ACV55" s="136"/>
      <c r="ACW55" s="136"/>
      <c r="ACX55" s="136"/>
      <c r="ACY55" s="136"/>
      <c r="ACZ55" s="136"/>
      <c r="ADA55" s="136"/>
      <c r="ADB55" s="136"/>
      <c r="ADC55" s="136"/>
      <c r="ADD55" s="136"/>
      <c r="ADE55" s="136"/>
      <c r="ADF55" s="136"/>
      <c r="ADG55" s="136"/>
      <c r="ADH55" s="136"/>
      <c r="ADI55" s="136"/>
      <c r="ADJ55" s="136"/>
      <c r="ADK55" s="136"/>
      <c r="ADL55" s="136"/>
      <c r="ADM55" s="136"/>
      <c r="ADN55" s="136"/>
      <c r="ADO55" s="136"/>
      <c r="ADP55" s="136"/>
      <c r="ADQ55" s="136"/>
      <c r="ADR55" s="136"/>
      <c r="ADS55" s="124"/>
      <c r="ADT55" s="124"/>
      <c r="ADU55" s="124"/>
      <c r="ADV55" s="124"/>
      <c r="ADW55" s="124"/>
      <c r="ADX55" s="124"/>
      <c r="ADY55" s="124"/>
      <c r="ADZ55" s="124"/>
      <c r="AEA55" s="124"/>
      <c r="AEB55" s="124"/>
      <c r="AEC55" s="124"/>
      <c r="AED55" s="124"/>
      <c r="AEE55" s="124"/>
      <c r="AEF55" s="124"/>
      <c r="AEG55" s="124"/>
      <c r="AEH55" s="124"/>
      <c r="AEI55" s="124"/>
      <c r="AEJ55" s="124"/>
      <c r="AEK55" s="124"/>
      <c r="AEL55" s="124"/>
      <c r="AEM55" s="124"/>
      <c r="AEN55" s="124"/>
      <c r="AEO55" s="124"/>
      <c r="AEP55" s="124"/>
      <c r="AEQ55" s="124"/>
      <c r="AER55" s="124"/>
      <c r="AES55" s="124"/>
      <c r="AET55" s="124"/>
      <c r="AEU55" s="124"/>
      <c r="AEV55" s="124"/>
      <c r="AEW55" s="124"/>
      <c r="AEX55" s="124"/>
      <c r="AEY55" s="124"/>
      <c r="AEZ55" s="136"/>
      <c r="AFA55" s="136"/>
      <c r="AFB55" s="136"/>
      <c r="AFC55" s="136"/>
      <c r="AFD55" s="136"/>
      <c r="AFE55" s="136"/>
      <c r="AFF55" s="136"/>
      <c r="AFG55" s="136"/>
      <c r="AFH55" s="136"/>
      <c r="AFI55" s="136"/>
      <c r="AFJ55" s="136"/>
      <c r="AFK55" s="136"/>
      <c r="AFL55" s="136"/>
      <c r="AFM55" s="136"/>
      <c r="AFN55" s="136"/>
      <c r="AFO55" s="136"/>
      <c r="AFP55" s="136"/>
      <c r="AFQ55" s="136"/>
      <c r="AFR55" s="136"/>
      <c r="AFS55" s="136"/>
      <c r="AFT55" s="136"/>
      <c r="AFU55" s="136"/>
      <c r="AFV55" s="136"/>
      <c r="AFW55" s="136"/>
      <c r="AFX55" s="136"/>
      <c r="AFY55" s="136"/>
      <c r="AFZ55" s="136"/>
      <c r="AGA55" s="136"/>
      <c r="AGB55" s="136"/>
      <c r="AGC55" s="136"/>
      <c r="AGD55" s="136"/>
      <c r="AGE55" s="136"/>
      <c r="AGF55" s="136"/>
      <c r="AGG55" s="136"/>
      <c r="AGH55" s="136"/>
      <c r="AGI55" s="136"/>
      <c r="AGJ55" s="136"/>
      <c r="AGK55" s="136"/>
      <c r="AGL55" s="136"/>
      <c r="AGM55" s="136"/>
      <c r="AGN55" s="136"/>
      <c r="AGO55" s="136"/>
      <c r="AGP55" s="136"/>
      <c r="AGQ55" s="136"/>
      <c r="AGR55" s="136"/>
      <c r="AGS55" s="136"/>
      <c r="AGT55" s="136"/>
      <c r="AGU55" s="136"/>
      <c r="AGV55" s="136"/>
      <c r="AGW55" s="136"/>
      <c r="AGX55" s="136"/>
      <c r="AGY55" s="136"/>
      <c r="AGZ55" s="136"/>
      <c r="AHA55" s="136"/>
      <c r="AHB55" s="136"/>
      <c r="AHC55" s="136"/>
      <c r="AHD55" s="136"/>
      <c r="AHE55" s="136"/>
      <c r="AHF55" s="136"/>
      <c r="AHG55" s="136"/>
      <c r="AHH55" s="136"/>
      <c r="AHI55" s="136"/>
      <c r="AHJ55" s="136"/>
      <c r="AHK55" s="136"/>
      <c r="AHL55" s="136"/>
      <c r="AHM55" s="136"/>
      <c r="AHN55" s="136"/>
      <c r="AHO55" s="136"/>
      <c r="AHP55" s="136"/>
      <c r="AHQ55" s="136"/>
      <c r="AHR55" s="136"/>
      <c r="AHS55" s="136"/>
      <c r="AHT55" s="136"/>
      <c r="AHU55" s="136"/>
      <c r="AHV55" s="136"/>
      <c r="AHW55" s="136"/>
      <c r="AHX55" s="136"/>
      <c r="AHY55" s="136"/>
      <c r="AHZ55" s="136"/>
      <c r="AIA55" s="136"/>
      <c r="AIB55" s="136"/>
      <c r="AIC55" s="136"/>
      <c r="AID55" s="136"/>
      <c r="AIE55" s="136"/>
      <c r="AIF55" s="136"/>
      <c r="AIG55" s="136"/>
      <c r="AIH55" s="136"/>
      <c r="AII55" s="136"/>
      <c r="AIJ55" s="136"/>
      <c r="AIK55" s="136"/>
      <c r="AIL55" s="136"/>
      <c r="AIM55" s="136"/>
      <c r="AIN55" s="136"/>
      <c r="AIO55" s="136"/>
      <c r="AIP55" s="136"/>
      <c r="AIQ55" s="136"/>
      <c r="AIR55" s="136"/>
      <c r="AIS55" s="136"/>
      <c r="AIT55" s="136"/>
      <c r="AIU55" s="136"/>
      <c r="AIV55" s="136"/>
      <c r="AIW55" s="136"/>
      <c r="AIX55" s="136"/>
      <c r="AIY55" s="136"/>
      <c r="AIZ55" s="136"/>
      <c r="AJA55" s="136"/>
      <c r="AJB55" s="136"/>
      <c r="AJC55" s="136"/>
      <c r="AJD55" s="136"/>
      <c r="AJE55" s="136"/>
      <c r="AJF55" s="136"/>
      <c r="AJG55" s="136"/>
      <c r="AJH55" s="136"/>
      <c r="AJI55" s="136"/>
      <c r="AJJ55" s="136"/>
      <c r="AJK55" s="136"/>
      <c r="AJL55" s="136"/>
      <c r="AJM55" s="136"/>
      <c r="AJN55" s="136"/>
      <c r="AJO55" s="136"/>
      <c r="AJP55" s="136"/>
      <c r="AJQ55" s="136"/>
      <c r="AJR55" s="136"/>
      <c r="AJS55" s="136"/>
      <c r="AJT55" s="136"/>
      <c r="AJU55" s="136"/>
      <c r="AJV55" s="136"/>
      <c r="AJW55" s="136"/>
      <c r="AJX55" s="136"/>
      <c r="AJY55" s="136"/>
      <c r="AJZ55" s="136"/>
      <c r="AKA55" s="136"/>
      <c r="AKB55" s="136"/>
      <c r="AKC55" s="136"/>
      <c r="AKD55" s="136"/>
      <c r="AKE55" s="136"/>
      <c r="AKF55" s="136"/>
      <c r="AKG55" s="136"/>
      <c r="AKH55" s="136"/>
      <c r="AKI55" s="136"/>
      <c r="AKJ55" s="136"/>
      <c r="AKK55" s="136"/>
      <c r="AKL55" s="127"/>
      <c r="AKM55" s="127"/>
      <c r="AKN55" s="127"/>
      <c r="AKO55" s="127"/>
      <c r="AKP55" s="127"/>
      <c r="AKQ55" s="127"/>
      <c r="AKR55" s="127"/>
      <c r="AKS55" s="127"/>
      <c r="AKT55" s="127"/>
      <c r="AKU55" s="127"/>
      <c r="AKV55" s="127"/>
      <c r="AKW55" s="127"/>
      <c r="AKY55" s="127"/>
      <c r="AKZ55" s="127"/>
      <c r="ALA55" s="127"/>
      <c r="ALB55" s="127"/>
      <c r="ALC55" s="127"/>
      <c r="ALD55" s="127"/>
      <c r="ALE55" s="127"/>
      <c r="ALF55" s="127"/>
      <c r="ALG55" s="127"/>
      <c r="ALH55" s="127"/>
      <c r="ALI55" s="127"/>
      <c r="ALJ55" s="127"/>
      <c r="ALK55" s="127"/>
      <c r="ALL55" s="127"/>
      <c r="ALM55" s="127"/>
      <c r="ALN55" s="127"/>
      <c r="ALO55" s="127"/>
      <c r="ALP55" s="127"/>
      <c r="ALQ55" s="127"/>
      <c r="ALR55" s="127"/>
      <c r="ALS55" s="127"/>
      <c r="ALT55" s="127"/>
      <c r="ALU55" s="127"/>
      <c r="ALV55" s="127"/>
      <c r="ALW55" s="127"/>
      <c r="ALX55" s="127"/>
      <c r="ALY55" s="127"/>
      <c r="ALZ55" s="127"/>
      <c r="AMA55" s="127"/>
      <c r="AMB55" s="127"/>
      <c r="AMC55" s="127"/>
      <c r="AMD55" s="127"/>
      <c r="AME55" s="127"/>
      <c r="AMF55" s="127"/>
      <c r="AMG55" s="127"/>
      <c r="AMH55" s="127"/>
      <c r="AMI55" s="127"/>
      <c r="AMJ55" s="127"/>
      <c r="AMK55" s="127"/>
      <c r="AML55" s="127"/>
      <c r="AMM55" s="127"/>
      <c r="AMN55" s="127"/>
      <c r="AMO55" s="127"/>
      <c r="AMP55" s="124"/>
      <c r="AMQ55" s="124"/>
      <c r="AMR55" s="124"/>
      <c r="AMS55" s="124"/>
      <c r="AMT55" s="124"/>
      <c r="AMU55" s="124"/>
      <c r="AMV55" s="124"/>
      <c r="AMW55" s="124"/>
      <c r="AMX55" s="124"/>
      <c r="AMY55" s="124"/>
      <c r="AMZ55" s="124"/>
      <c r="ANA55" s="124"/>
      <c r="ANB55" s="124"/>
      <c r="ANC55" s="124"/>
      <c r="AND55" s="124"/>
      <c r="ANE55" s="124"/>
      <c r="ANF55" s="124"/>
      <c r="ANG55" s="124"/>
      <c r="ANH55" s="124"/>
      <c r="ANI55" s="124"/>
      <c r="ANJ55" s="124"/>
      <c r="ANK55" s="124"/>
      <c r="ANL55" s="124"/>
      <c r="ANM55" s="124"/>
      <c r="ANN55" s="124"/>
      <c r="ANO55" s="124"/>
      <c r="ANP55" s="124"/>
      <c r="ANQ55" s="124"/>
      <c r="ANR55" s="124"/>
      <c r="ANS55" s="124"/>
      <c r="ANT55" s="124"/>
      <c r="ANU55" s="124"/>
      <c r="ANV55" s="124"/>
      <c r="ANW55" s="124"/>
      <c r="ANX55" s="124"/>
      <c r="ANY55" s="124"/>
      <c r="ANZ55" s="124"/>
      <c r="AOA55" s="124"/>
      <c r="AOB55" s="124"/>
      <c r="AOC55" s="124"/>
      <c r="AOD55" s="124"/>
      <c r="AOE55" s="124"/>
      <c r="AOF55" s="124"/>
      <c r="AOG55" s="124"/>
      <c r="AOH55" s="124"/>
      <c r="AOI55" s="124"/>
      <c r="AOJ55" s="124"/>
      <c r="AOK55" s="124"/>
      <c r="AOL55" s="124"/>
      <c r="AOM55" s="124"/>
      <c r="AON55" s="124"/>
      <c r="AOO55" s="124"/>
      <c r="AOP55" s="124"/>
      <c r="AOQ55" s="124"/>
      <c r="AOR55" s="124"/>
      <c r="AOS55" s="124"/>
      <c r="AOT55" s="124"/>
      <c r="AOU55" s="124"/>
      <c r="AOV55" s="124"/>
      <c r="AOW55" s="124"/>
      <c r="AOX55" s="124"/>
      <c r="AOY55" s="124"/>
      <c r="AOZ55" s="124"/>
      <c r="APA55" s="124"/>
      <c r="APB55" s="124"/>
      <c r="APC55" s="124"/>
      <c r="APD55" s="124"/>
      <c r="APE55" s="124"/>
      <c r="APF55" s="124"/>
      <c r="APG55" s="124"/>
      <c r="APH55" s="124"/>
      <c r="API55" s="124"/>
      <c r="APJ55" s="124"/>
      <c r="APK55" s="124"/>
      <c r="APL55" s="124"/>
      <c r="APM55" s="124"/>
      <c r="APN55" s="124"/>
      <c r="APO55" s="124"/>
      <c r="APP55" s="124"/>
      <c r="APQ55" s="127"/>
      <c r="APR55" s="127"/>
      <c r="APS55" s="127"/>
      <c r="APT55" s="127"/>
      <c r="APU55" s="127"/>
      <c r="APV55" s="127"/>
      <c r="APW55" s="127"/>
      <c r="APX55" s="127"/>
      <c r="APY55" s="127"/>
      <c r="APZ55" s="127"/>
      <c r="AQA55" s="127"/>
      <c r="AQB55" s="127"/>
      <c r="AQC55" s="127"/>
      <c r="AQD55" s="127"/>
      <c r="AQE55" s="127"/>
      <c r="AQF55" s="127"/>
      <c r="AQG55" s="127"/>
      <c r="AQH55" s="127"/>
      <c r="AQI55" s="127"/>
      <c r="AQJ55" s="127"/>
      <c r="AQK55" s="127"/>
      <c r="AQL55" s="127"/>
      <c r="AQM55" s="127"/>
      <c r="AQN55" s="127"/>
      <c r="AQO55" s="127"/>
      <c r="AQP55" s="127"/>
      <c r="AQQ55" s="127"/>
      <c r="AQR55" s="127"/>
      <c r="AQS55" s="127"/>
      <c r="AQT55" s="127"/>
      <c r="AQU55" s="127"/>
      <c r="AQV55" s="127"/>
      <c r="AQW55" s="127"/>
      <c r="AQX55" s="127"/>
      <c r="AQY55" s="127"/>
      <c r="AQZ55" s="127"/>
      <c r="ARA55" s="127"/>
      <c r="ARB55" s="127"/>
      <c r="ARC55" s="127"/>
      <c r="ARD55" s="127"/>
      <c r="ARE55" s="127"/>
      <c r="ARF55" s="127"/>
      <c r="ARG55" s="127"/>
      <c r="ARH55" s="127"/>
      <c r="ARI55" s="127"/>
      <c r="ARJ55" s="127"/>
      <c r="ARK55" s="127"/>
      <c r="ARL55" s="124"/>
      <c r="ARM55" s="124"/>
      <c r="ARN55" s="124"/>
      <c r="ARO55" s="124"/>
      <c r="ARP55" s="124"/>
      <c r="ARQ55" s="124"/>
      <c r="ARR55" s="124"/>
      <c r="ARS55" s="124"/>
      <c r="ART55" s="124"/>
      <c r="ARU55" s="124"/>
      <c r="ARV55" s="124"/>
      <c r="ARW55" s="124"/>
      <c r="ARX55" s="124"/>
      <c r="ARY55" s="124"/>
      <c r="ARZ55" s="124"/>
      <c r="ASA55" s="124"/>
      <c r="ASB55" s="124"/>
      <c r="ASC55" s="124"/>
      <c r="ASD55" s="124"/>
      <c r="ASE55" s="124"/>
      <c r="ASF55" s="124"/>
      <c r="ASG55" s="124"/>
      <c r="ASH55" s="124"/>
      <c r="ASI55" s="124"/>
      <c r="ASJ55" s="124"/>
      <c r="ASK55" s="124"/>
      <c r="ASL55" s="124"/>
      <c r="ASM55" s="124"/>
      <c r="ASN55" s="124"/>
      <c r="ASO55" s="124"/>
      <c r="ASP55" s="124"/>
      <c r="ASQ55" s="124"/>
      <c r="ASR55" s="124"/>
      <c r="ASS55" s="124"/>
      <c r="AST55" s="124"/>
      <c r="ASU55" s="124"/>
      <c r="ASV55" s="124"/>
      <c r="ASW55" s="124"/>
      <c r="ASX55" s="124"/>
      <c r="ASY55" s="124"/>
      <c r="ASZ55" s="124"/>
      <c r="ATA55" s="124"/>
      <c r="ATB55" s="124"/>
      <c r="ATC55" s="124"/>
      <c r="ATD55" s="124"/>
      <c r="ATE55" s="124"/>
      <c r="ATF55" s="124"/>
      <c r="ATG55" s="124"/>
      <c r="ATH55" s="124"/>
      <c r="ATI55" s="124"/>
      <c r="ATJ55" s="124"/>
      <c r="ATK55" s="124"/>
      <c r="ATL55" s="124"/>
      <c r="ATM55" s="124"/>
      <c r="ATN55" s="124"/>
      <c r="ATO55" s="124"/>
      <c r="ATP55" s="124"/>
      <c r="ATQ55" s="124"/>
      <c r="ATR55" s="124"/>
      <c r="ATS55" s="124"/>
      <c r="ATT55" s="124"/>
      <c r="ATU55" s="124"/>
      <c r="ATV55" s="124"/>
      <c r="ATW55" s="124"/>
      <c r="ATX55" s="124"/>
      <c r="ATY55" s="124"/>
      <c r="ATZ55" s="124"/>
      <c r="AUA55" s="124"/>
      <c r="AUB55" s="124"/>
      <c r="AUC55" s="124"/>
      <c r="AUD55" s="124"/>
      <c r="AUE55" s="124"/>
      <c r="AUF55" s="124"/>
      <c r="AUG55" s="124"/>
      <c r="AUH55" s="124"/>
      <c r="AUI55" s="124"/>
      <c r="AUJ55" s="124"/>
      <c r="AUK55" s="124"/>
      <c r="AUL55" s="124"/>
      <c r="AUM55" s="124"/>
      <c r="AUN55" s="124"/>
      <c r="AUO55" s="124"/>
      <c r="AUP55" s="124"/>
      <c r="AUQ55" s="124"/>
      <c r="AUR55" s="124"/>
      <c r="AUS55" s="124"/>
      <c r="AUT55" s="124"/>
      <c r="AUU55" s="124"/>
      <c r="AUV55" s="124"/>
      <c r="AUW55" s="124"/>
      <c r="AUX55" s="124"/>
      <c r="AUY55" s="124"/>
      <c r="AUZ55" s="124"/>
      <c r="AVA55" s="124"/>
      <c r="AVB55" s="124"/>
      <c r="AVC55" s="124"/>
      <c r="AVD55" s="124"/>
      <c r="AVE55" s="124"/>
      <c r="AVF55" s="124"/>
      <c r="AVG55" s="124"/>
      <c r="AVH55" s="124"/>
      <c r="AVI55" s="124"/>
      <c r="AVJ55" s="124"/>
      <c r="AVK55" s="124"/>
      <c r="AVL55" s="124"/>
      <c r="AVM55" s="124"/>
      <c r="AVN55" s="124"/>
      <c r="AVO55" s="124"/>
      <c r="AVP55" s="124"/>
      <c r="AVQ55" s="124"/>
      <c r="AVR55" s="124"/>
      <c r="AVS55" s="124"/>
      <c r="AVT55" s="124"/>
      <c r="AVU55" s="124"/>
      <c r="AVV55" s="127"/>
      <c r="AVW55" s="127"/>
      <c r="AVX55" s="127"/>
      <c r="AVY55" s="127"/>
      <c r="AVZ55" s="127"/>
      <c r="AWA55" s="127"/>
      <c r="AWB55" s="127"/>
      <c r="AWC55" s="127"/>
      <c r="AWD55" s="127"/>
      <c r="AWE55" s="124"/>
      <c r="AWF55" s="124"/>
      <c r="AWG55" s="124"/>
      <c r="AWH55" s="124"/>
      <c r="AWI55" s="124"/>
      <c r="AWJ55" s="124"/>
      <c r="AWK55" s="127"/>
      <c r="AWL55" s="127"/>
      <c r="AWM55" s="127"/>
      <c r="AWN55" s="127"/>
      <c r="AWO55" s="127"/>
      <c r="AWP55" s="127"/>
      <c r="AWQ55" s="127"/>
      <c r="AWR55" s="127"/>
      <c r="AWS55" s="127"/>
      <c r="AWT55" s="127"/>
      <c r="AWU55" s="124"/>
      <c r="AWV55" s="124"/>
      <c r="AWW55" s="124"/>
      <c r="AWX55" s="124"/>
      <c r="AWY55" s="124"/>
      <c r="AWZ55" s="124"/>
      <c r="AXA55" s="124"/>
      <c r="AXB55" s="124"/>
      <c r="AXC55" s="124"/>
      <c r="AXD55" s="124"/>
      <c r="AXE55" s="124"/>
      <c r="AXF55" s="124"/>
      <c r="AXG55" s="124"/>
      <c r="AXH55" s="124"/>
      <c r="AXI55" s="124"/>
      <c r="AXJ55" s="124"/>
      <c r="AXK55" s="124"/>
      <c r="AXL55" s="124"/>
      <c r="AXM55" s="124"/>
      <c r="AXN55" s="124"/>
      <c r="AXO55" s="124"/>
      <c r="AXP55" s="124"/>
      <c r="AXQ55" s="124"/>
      <c r="AXR55" s="124"/>
      <c r="AXS55" s="124"/>
      <c r="AXT55" s="124"/>
      <c r="AXU55" s="124"/>
      <c r="AXV55" s="124"/>
      <c r="AXW55" s="124"/>
      <c r="AXX55" s="124"/>
      <c r="AXY55" s="124"/>
      <c r="AXZ55" s="124"/>
      <c r="AYA55" s="124"/>
      <c r="AYB55" s="124"/>
      <c r="AYC55" s="124"/>
      <c r="AYD55" s="124"/>
      <c r="AYE55" s="124"/>
      <c r="AYF55" s="124"/>
      <c r="AYG55" s="124"/>
      <c r="AYH55" s="124"/>
      <c r="AYI55" s="124"/>
      <c r="AYJ55" s="124"/>
      <c r="AYK55" s="124"/>
      <c r="AYL55" s="124"/>
      <c r="AYM55" s="124"/>
      <c r="AYN55" s="124"/>
      <c r="AYO55" s="124"/>
      <c r="AYP55" s="124"/>
      <c r="AYQ55" s="124"/>
      <c r="AYR55" s="124"/>
      <c r="AYS55" s="124"/>
      <c r="AYT55" s="124"/>
      <c r="AYU55" s="124"/>
      <c r="AYV55" s="124"/>
      <c r="AYW55" s="124"/>
      <c r="AYX55" s="124"/>
      <c r="AYY55" s="124"/>
      <c r="AYZ55" s="124"/>
      <c r="AZA55" s="124"/>
      <c r="AZB55" s="124"/>
      <c r="AZC55" s="124"/>
      <c r="AZD55" s="124"/>
      <c r="AZE55" s="124"/>
      <c r="AZF55" s="124"/>
      <c r="AZG55" s="124"/>
      <c r="AZH55" s="124"/>
      <c r="AZI55" s="124"/>
      <c r="AZJ55" s="124"/>
      <c r="AZK55" s="124"/>
      <c r="AZL55" s="124"/>
      <c r="AZM55" s="124"/>
      <c r="AZN55" s="124"/>
      <c r="AZO55" s="124"/>
      <c r="AZP55" s="124"/>
      <c r="AZQ55" s="124"/>
      <c r="AZR55" s="124"/>
      <c r="AZS55" s="124"/>
      <c r="AZT55" s="124"/>
      <c r="AZU55" s="124"/>
      <c r="AZV55" s="124"/>
      <c r="AZW55" s="124"/>
      <c r="AZX55" s="124"/>
      <c r="AZY55" s="124"/>
      <c r="AZZ55" s="124"/>
      <c r="BAA55" s="124"/>
      <c r="BAB55" s="124"/>
      <c r="BAC55" s="124"/>
      <c r="BAD55" s="124"/>
      <c r="BAE55" s="124"/>
      <c r="BAF55" s="124"/>
      <c r="BAG55" s="124"/>
      <c r="BAH55" s="124"/>
      <c r="BAI55" s="124"/>
      <c r="BAJ55" s="124"/>
      <c r="BAK55" s="124"/>
      <c r="BAL55" s="124"/>
      <c r="BAM55" s="124"/>
      <c r="BAN55" s="124"/>
      <c r="BAO55" s="124"/>
      <c r="BAP55" s="124"/>
      <c r="BAQ55" s="124"/>
      <c r="BAR55" s="124"/>
      <c r="BAS55" s="124"/>
      <c r="BAT55" s="124"/>
      <c r="BAU55" s="124"/>
      <c r="BAV55" s="124"/>
      <c r="BAW55" s="127"/>
      <c r="BAX55" s="127"/>
      <c r="BAY55" s="127"/>
      <c r="BAZ55" s="124"/>
      <c r="BBA55" s="124"/>
      <c r="BBB55" s="124"/>
      <c r="BBC55" s="124"/>
      <c r="BBD55" s="124"/>
      <c r="BBE55" s="124"/>
      <c r="BBF55" s="124"/>
      <c r="BBG55" s="127"/>
      <c r="BBH55" s="136"/>
      <c r="BBI55" s="136"/>
      <c r="BBJ55" s="136"/>
      <c r="BBK55" s="136"/>
      <c r="BBL55" s="136"/>
      <c r="BBM55" s="136"/>
      <c r="BBN55" s="136"/>
      <c r="BBO55" s="136"/>
      <c r="BBP55" s="136"/>
      <c r="BBQ55" s="124"/>
      <c r="BBR55" s="124"/>
      <c r="BBS55" s="124"/>
      <c r="BBT55" s="124"/>
      <c r="BBU55" s="124"/>
      <c r="BBV55" s="124"/>
      <c r="BBW55" s="124"/>
      <c r="BBX55" s="124"/>
      <c r="BBY55" s="124"/>
      <c r="BBZ55" s="124"/>
      <c r="BCA55" s="124"/>
      <c r="BCB55" s="124"/>
      <c r="BCC55" s="124"/>
      <c r="BCD55" s="124"/>
      <c r="BCE55" s="124"/>
      <c r="BCF55" s="124"/>
      <c r="BCG55" s="124"/>
      <c r="BCH55" s="124"/>
      <c r="BCI55" s="124"/>
      <c r="BCJ55" s="124"/>
      <c r="BCK55" s="124"/>
      <c r="BCL55" s="124"/>
      <c r="BCM55" s="124"/>
      <c r="BCN55" s="124"/>
      <c r="BCO55" s="124"/>
      <c r="BCP55" s="124"/>
      <c r="BCQ55" s="124"/>
      <c r="BCR55" s="124"/>
      <c r="BCS55" s="136"/>
      <c r="BCT55" s="136"/>
      <c r="BCU55" s="136"/>
      <c r="BCV55" s="136"/>
      <c r="BCW55" s="136"/>
      <c r="BCX55" s="136"/>
      <c r="BCY55" s="136"/>
      <c r="BCZ55" s="136"/>
      <c r="BDA55" s="136"/>
      <c r="BDB55" s="136"/>
      <c r="BDC55" s="136"/>
      <c r="BDD55" s="136"/>
      <c r="BDE55" s="136"/>
      <c r="BDF55" s="136"/>
      <c r="BDG55" s="136"/>
      <c r="BDH55" s="136"/>
      <c r="BDI55" s="136"/>
      <c r="BDJ55" s="136"/>
      <c r="BDK55" s="136"/>
      <c r="BDL55" s="136"/>
      <c r="BDM55" s="136"/>
      <c r="BDN55" s="136"/>
      <c r="BDO55" s="136"/>
      <c r="BDP55" s="136"/>
      <c r="BDQ55" s="136"/>
      <c r="BDR55" s="136"/>
      <c r="BDS55" s="136"/>
      <c r="BDT55" s="136"/>
      <c r="BDU55" s="136"/>
      <c r="BDV55" s="136"/>
      <c r="BDW55" s="136"/>
      <c r="BDX55" s="136"/>
      <c r="BDY55" s="136"/>
      <c r="BDZ55" s="136"/>
      <c r="BEA55" s="136"/>
      <c r="BEB55" s="136"/>
      <c r="BEC55" s="136"/>
      <c r="BED55" s="136"/>
      <c r="BEE55" s="136"/>
      <c r="BEF55" s="136"/>
      <c r="BEG55" s="136"/>
      <c r="BEH55" s="136"/>
      <c r="BEI55" s="136"/>
      <c r="BEJ55" s="136"/>
      <c r="BEK55" s="136"/>
      <c r="BEL55" s="136"/>
      <c r="BEM55" s="136"/>
      <c r="BEN55" s="136"/>
      <c r="BEO55" s="136"/>
      <c r="BEP55" s="136"/>
      <c r="BEQ55" s="136"/>
      <c r="BER55" s="136"/>
      <c r="BES55" s="136"/>
      <c r="BET55" s="136"/>
      <c r="BEU55" s="136"/>
      <c r="BEV55" s="136"/>
      <c r="BEW55" s="136"/>
      <c r="BEX55" s="136"/>
      <c r="BEY55" s="136"/>
      <c r="BEZ55" s="136"/>
      <c r="BFA55" s="136"/>
      <c r="BFB55" s="136"/>
      <c r="BFC55" s="136"/>
      <c r="BFD55" s="136"/>
      <c r="BFE55" s="136"/>
      <c r="BFF55" s="136"/>
      <c r="BFG55" s="136"/>
      <c r="BFH55" s="136"/>
    </row>
    <row r="56" spans="2:1922" ht="15.75" customHeight="1" thickTop="1" thickBot="1" x14ac:dyDescent="0.25">
      <c r="B56" s="5"/>
      <c r="C56" s="5"/>
      <c r="D56" s="5"/>
      <c r="E56" s="12"/>
      <c r="F56" s="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  <c r="IE56" s="13"/>
      <c r="IF56" s="13"/>
      <c r="IG56" s="13"/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  <c r="KW56" s="13"/>
      <c r="KX56" s="13"/>
      <c r="KY56" s="13"/>
      <c r="KZ56" s="13"/>
      <c r="LA56" s="13"/>
      <c r="LB56" s="13"/>
      <c r="LC56" s="13"/>
      <c r="LD56" s="13"/>
      <c r="LE56" s="13"/>
      <c r="LF56" s="13"/>
      <c r="LG56" s="13"/>
      <c r="LH56" s="13"/>
      <c r="LI56" s="13"/>
      <c r="LJ56" s="13"/>
      <c r="LK56" s="13"/>
      <c r="LL56" s="13"/>
      <c r="LM56" s="13"/>
      <c r="LN56" s="13"/>
      <c r="LO56" s="13"/>
      <c r="LP56" s="13"/>
      <c r="LQ56" s="13"/>
      <c r="LR56" s="13"/>
      <c r="LS56" s="13"/>
      <c r="LT56" s="13"/>
      <c r="LU56" s="13"/>
      <c r="LV56" s="13"/>
      <c r="LW56" s="13"/>
      <c r="LX56" s="13"/>
      <c r="LY56" s="13"/>
      <c r="LZ56" s="13"/>
      <c r="MA56" s="13"/>
      <c r="MB56" s="13"/>
      <c r="MC56" s="13"/>
      <c r="MD56" s="13"/>
      <c r="ME56" s="13"/>
      <c r="MF56" s="13"/>
      <c r="MG56" s="13"/>
      <c r="MH56" s="13"/>
      <c r="MI56" s="13"/>
      <c r="MJ56" s="13"/>
      <c r="MK56" s="13"/>
      <c r="ML56" s="13"/>
      <c r="MM56" s="13"/>
      <c r="MN56" s="13"/>
      <c r="MO56" s="13"/>
      <c r="MP56" s="13"/>
      <c r="MQ56" s="13"/>
      <c r="MR56" s="13"/>
      <c r="MS56" s="13"/>
      <c r="MT56" s="13"/>
      <c r="MU56" s="13"/>
      <c r="MV56" s="13"/>
      <c r="MW56" s="13"/>
      <c r="MX56" s="13"/>
      <c r="MY56" s="13"/>
      <c r="MZ56" s="13"/>
      <c r="NA56" s="13"/>
      <c r="NB56" s="13"/>
      <c r="NC56" s="13"/>
      <c r="ND56" s="13"/>
      <c r="NE56" s="13"/>
      <c r="NF56" s="13"/>
      <c r="NG56" s="13"/>
      <c r="NH56" s="13"/>
      <c r="NI56" s="13"/>
      <c r="NJ56" s="13"/>
      <c r="NK56" s="13"/>
      <c r="NL56" s="13"/>
      <c r="NM56" s="13"/>
      <c r="NN56" s="13"/>
      <c r="NO56" s="13"/>
      <c r="NP56" s="13"/>
      <c r="NQ56" s="13"/>
      <c r="NR56" s="13"/>
      <c r="NS56" s="13"/>
      <c r="NT56" s="13"/>
      <c r="NU56" s="13"/>
      <c r="NV56" s="13"/>
      <c r="NW56" s="120"/>
      <c r="NX56" s="120"/>
      <c r="NY56" s="120"/>
      <c r="NZ56" s="120"/>
      <c r="OA56" s="120"/>
      <c r="OB56" s="120"/>
      <c r="OC56" s="120"/>
      <c r="OD56" s="120"/>
      <c r="OE56" s="120"/>
      <c r="OF56" s="120"/>
      <c r="OG56" s="120"/>
      <c r="OH56" s="120"/>
      <c r="OI56" s="120"/>
      <c r="OJ56" s="120"/>
      <c r="OK56" s="120"/>
      <c r="OL56" s="120"/>
      <c r="OM56" s="120"/>
      <c r="ON56" s="120"/>
      <c r="OO56" s="120"/>
      <c r="OP56" s="120"/>
      <c r="OQ56" s="120"/>
      <c r="OR56" s="120"/>
      <c r="OS56" s="120"/>
      <c r="OT56" s="120"/>
      <c r="OU56" s="120"/>
      <c r="OV56" s="120"/>
      <c r="OW56" s="120"/>
      <c r="OX56" s="120"/>
      <c r="OY56" s="120"/>
      <c r="OZ56" s="120"/>
      <c r="PA56" s="120"/>
      <c r="PB56" s="120"/>
      <c r="PC56" s="120"/>
      <c r="PD56" s="120"/>
      <c r="PE56" s="120"/>
      <c r="PF56" s="120"/>
      <c r="PG56" s="120"/>
      <c r="PH56" s="120"/>
      <c r="PI56" s="120"/>
      <c r="PJ56" s="120"/>
      <c r="PK56" s="120"/>
      <c r="PL56" s="120"/>
      <c r="PM56" s="120"/>
      <c r="PN56" s="120"/>
      <c r="PO56" s="120"/>
      <c r="PP56" s="120"/>
      <c r="PQ56" s="120"/>
      <c r="PR56" s="120"/>
      <c r="PS56" s="120"/>
      <c r="PT56" s="120"/>
      <c r="PU56" s="120"/>
      <c r="PV56" s="120"/>
      <c r="PW56" s="120"/>
      <c r="PX56" s="120"/>
      <c r="PY56" s="120"/>
      <c r="PZ56" s="120"/>
      <c r="QA56" s="120"/>
      <c r="QB56" s="120"/>
      <c r="QC56" s="120"/>
      <c r="QD56" s="120"/>
      <c r="QE56" s="120"/>
      <c r="QF56" s="120"/>
      <c r="QG56" s="120"/>
      <c r="QH56" s="120"/>
      <c r="QI56" s="120"/>
      <c r="QJ56" s="120"/>
      <c r="QK56" s="120"/>
      <c r="QL56" s="120"/>
      <c r="QM56" s="120"/>
      <c r="QN56" s="120"/>
      <c r="QO56" s="120"/>
      <c r="QP56" s="120"/>
      <c r="QQ56" s="120"/>
      <c r="QR56" s="120"/>
      <c r="QS56" s="120"/>
      <c r="QT56" s="120"/>
      <c r="QU56" s="120"/>
      <c r="QV56" s="120"/>
      <c r="QW56" s="120"/>
      <c r="QX56" s="120"/>
      <c r="QY56" s="120"/>
      <c r="QZ56" s="120"/>
      <c r="RA56" s="120"/>
      <c r="RB56" s="120"/>
      <c r="RC56" s="120"/>
      <c r="RD56" s="120"/>
      <c r="RE56" s="120"/>
      <c r="RF56" s="120"/>
      <c r="RG56" s="120"/>
      <c r="RH56" s="120"/>
      <c r="RI56" s="120"/>
      <c r="RJ56" s="120"/>
      <c r="RK56" s="120"/>
      <c r="RL56" s="120"/>
      <c r="RM56" s="120"/>
      <c r="RN56" s="120"/>
      <c r="RO56" s="120"/>
      <c r="RP56" s="120"/>
      <c r="RQ56" s="120"/>
      <c r="RR56" s="120"/>
      <c r="RS56" s="120"/>
      <c r="RT56" s="120"/>
      <c r="RU56" s="120"/>
      <c r="RV56" s="120"/>
      <c r="RW56" s="120"/>
      <c r="RX56" s="120"/>
      <c r="RY56" s="120"/>
      <c r="RZ56" s="120"/>
      <c r="SA56" s="120"/>
      <c r="SB56" s="120"/>
      <c r="SC56" s="120"/>
      <c r="SD56" s="120"/>
      <c r="SE56" s="120"/>
      <c r="SF56" s="120"/>
      <c r="SG56" s="120"/>
      <c r="SH56" s="120"/>
      <c r="SI56" s="120"/>
      <c r="SJ56" s="120"/>
      <c r="SK56" s="120"/>
      <c r="SL56" s="120"/>
      <c r="SM56" s="120"/>
      <c r="SN56" s="120"/>
      <c r="SO56" s="120"/>
      <c r="SP56" s="120"/>
      <c r="SQ56" s="120"/>
      <c r="SR56" s="120"/>
      <c r="SS56" s="120"/>
      <c r="ST56" s="120"/>
      <c r="SU56" s="120"/>
      <c r="SV56" s="120"/>
      <c r="SW56" s="120"/>
      <c r="SX56" s="120"/>
      <c r="SY56" s="120"/>
      <c r="SZ56" s="120"/>
      <c r="TA56" s="120"/>
      <c r="TB56" s="120"/>
      <c r="TC56" s="120"/>
      <c r="TD56" s="120"/>
      <c r="TE56" s="120"/>
      <c r="TF56" s="120"/>
      <c r="TG56" s="120"/>
      <c r="TH56" s="120"/>
      <c r="TI56" s="120"/>
      <c r="TJ56" s="120"/>
      <c r="TK56" s="120"/>
      <c r="TL56" s="120"/>
      <c r="TM56" s="120"/>
      <c r="TN56" s="120"/>
      <c r="TO56" s="120"/>
      <c r="TP56" s="120"/>
      <c r="TQ56" s="120"/>
      <c r="TR56" s="120"/>
      <c r="TS56" s="120"/>
      <c r="TT56" s="120"/>
      <c r="TU56" s="120"/>
      <c r="TV56" s="120"/>
      <c r="TW56" s="120"/>
      <c r="TX56" s="120"/>
      <c r="TY56" s="120"/>
      <c r="TZ56" s="120"/>
      <c r="UA56" s="120"/>
      <c r="UB56" s="120"/>
      <c r="UC56" s="120"/>
      <c r="UD56" s="120"/>
      <c r="UE56" s="120"/>
      <c r="UF56" s="120"/>
      <c r="UG56" s="120"/>
      <c r="UH56" s="120"/>
      <c r="UI56" s="120"/>
      <c r="UJ56" s="120"/>
      <c r="UK56" s="120"/>
      <c r="UL56" s="120"/>
      <c r="UM56" s="120"/>
      <c r="UN56" s="120"/>
      <c r="UO56" s="120"/>
      <c r="UP56" s="120"/>
      <c r="UQ56" s="120"/>
      <c r="UR56" s="120"/>
      <c r="US56" s="120"/>
      <c r="UT56" s="120"/>
      <c r="UU56" s="120"/>
      <c r="UV56" s="120"/>
      <c r="UW56" s="120"/>
      <c r="UX56" s="120"/>
      <c r="UY56" s="120"/>
      <c r="UZ56" s="120"/>
      <c r="VA56" s="120"/>
      <c r="VB56" s="120"/>
      <c r="VC56" s="120"/>
      <c r="VD56" s="120"/>
      <c r="VE56" s="120"/>
      <c r="VF56" s="120"/>
      <c r="VG56" s="120"/>
      <c r="VH56" s="120"/>
      <c r="VI56" s="120"/>
      <c r="VJ56" s="120"/>
      <c r="VK56" s="120"/>
      <c r="VL56" s="120"/>
      <c r="VM56" s="120"/>
      <c r="VN56" s="120"/>
      <c r="VO56" s="120"/>
      <c r="VP56" s="120"/>
      <c r="VQ56" s="120"/>
      <c r="VR56" s="120"/>
      <c r="VS56" s="120"/>
      <c r="VT56" s="120"/>
      <c r="VU56" s="120"/>
      <c r="VV56" s="120"/>
      <c r="VW56" s="120"/>
      <c r="VX56" s="120"/>
      <c r="VY56" s="120"/>
      <c r="VZ56" s="120"/>
      <c r="WA56" s="120"/>
      <c r="WB56" s="120"/>
      <c r="WC56" s="120"/>
      <c r="WD56" s="120"/>
      <c r="WE56" s="120"/>
      <c r="WF56" s="120"/>
      <c r="WG56" s="120"/>
      <c r="WH56" s="120"/>
      <c r="WI56" s="120"/>
      <c r="WJ56" s="120"/>
      <c r="WK56" s="120"/>
      <c r="WL56" s="120"/>
      <c r="WM56" s="120"/>
      <c r="WN56" s="120"/>
      <c r="WO56" s="120"/>
      <c r="WP56" s="120"/>
      <c r="WQ56" s="120"/>
      <c r="WR56" s="120"/>
      <c r="WS56" s="120"/>
      <c r="WT56" s="120"/>
      <c r="WU56" s="120"/>
      <c r="WV56" s="120"/>
      <c r="WW56" s="120"/>
      <c r="WX56" s="120"/>
      <c r="WY56" s="120"/>
      <c r="WZ56" s="120"/>
      <c r="XA56" s="120"/>
      <c r="XB56" s="120"/>
      <c r="XC56" s="120"/>
      <c r="XD56" s="120"/>
      <c r="XE56" s="120"/>
      <c r="XF56" s="120"/>
      <c r="XG56" s="120"/>
      <c r="XH56" s="120"/>
      <c r="XI56" s="120"/>
      <c r="XJ56" s="120"/>
      <c r="XK56" s="120"/>
      <c r="XL56" s="120"/>
      <c r="XM56" s="120"/>
      <c r="XN56" s="120"/>
      <c r="XO56" s="120"/>
      <c r="XP56" s="120"/>
      <c r="XQ56" s="120"/>
      <c r="XR56" s="120"/>
      <c r="XS56" s="120"/>
      <c r="XT56" s="120"/>
      <c r="XU56" s="120"/>
      <c r="XV56" s="120"/>
      <c r="XW56" s="120"/>
      <c r="XX56" s="120"/>
      <c r="XY56" s="120"/>
      <c r="XZ56" s="120"/>
      <c r="YA56" s="120"/>
      <c r="YB56" s="120"/>
      <c r="YC56" s="120"/>
      <c r="YD56" s="120"/>
      <c r="YE56" s="120"/>
      <c r="YF56" s="120"/>
      <c r="YG56" s="120"/>
      <c r="YH56" s="120"/>
      <c r="YI56" s="120"/>
      <c r="YJ56" s="120"/>
      <c r="YK56" s="120"/>
      <c r="YL56" s="120"/>
      <c r="YM56" s="120"/>
      <c r="YN56" s="120"/>
      <c r="YO56" s="120"/>
      <c r="YP56" s="120"/>
      <c r="YQ56" s="120"/>
      <c r="YR56" s="120"/>
      <c r="YS56" s="120"/>
      <c r="YT56" s="120"/>
      <c r="YU56" s="120"/>
      <c r="YV56" s="120"/>
      <c r="YW56" s="120"/>
      <c r="YX56" s="120"/>
      <c r="YY56" s="120"/>
      <c r="YZ56" s="120"/>
      <c r="ZA56" s="120"/>
      <c r="ZB56" s="120"/>
      <c r="ZC56" s="120"/>
      <c r="ZD56" s="120"/>
      <c r="ZE56" s="120"/>
      <c r="ZF56" s="120"/>
      <c r="ZG56" s="120"/>
      <c r="ZH56" s="120"/>
      <c r="ZI56" s="120"/>
      <c r="ZJ56" s="120"/>
      <c r="ZK56" s="120"/>
      <c r="ZL56" s="120"/>
      <c r="ZM56" s="120"/>
      <c r="ZN56" s="120"/>
      <c r="ZO56" s="120"/>
      <c r="ZP56" s="120"/>
      <c r="ZQ56" s="120"/>
      <c r="ZR56" s="120"/>
      <c r="ZS56" s="120"/>
      <c r="ZT56" s="120"/>
      <c r="ZU56" s="120"/>
      <c r="ZV56" s="120"/>
      <c r="ZW56" s="120"/>
      <c r="ZX56" s="120"/>
      <c r="ZY56" s="120"/>
      <c r="ZZ56" s="120"/>
      <c r="AAA56" s="120"/>
      <c r="AAB56" s="120"/>
      <c r="AAC56" s="120"/>
      <c r="AAD56" s="120"/>
      <c r="AAE56" s="120"/>
      <c r="AAF56" s="120"/>
      <c r="AAG56" s="120"/>
      <c r="AAH56" s="120"/>
      <c r="AAI56" s="120"/>
      <c r="AAJ56" s="120"/>
      <c r="AAK56" s="120"/>
      <c r="AAL56" s="120"/>
      <c r="AAM56" s="120"/>
      <c r="AAN56" s="120"/>
      <c r="AAO56" s="120"/>
      <c r="AAP56" s="120"/>
      <c r="AAQ56" s="120"/>
      <c r="AAR56" s="120"/>
      <c r="AAS56" s="120"/>
      <c r="AAT56" s="120"/>
      <c r="AAU56" s="120"/>
      <c r="AAV56" s="120"/>
      <c r="AAW56" s="120"/>
      <c r="AAX56" s="120"/>
      <c r="AAY56" s="120"/>
      <c r="AAZ56" s="120"/>
      <c r="ABA56" s="120"/>
      <c r="ABB56" s="120"/>
      <c r="ABC56" s="120"/>
      <c r="ABD56" s="120"/>
      <c r="ABE56" s="120"/>
      <c r="ABF56" s="120"/>
      <c r="ABG56" s="120"/>
      <c r="ABH56" s="120"/>
      <c r="ABI56" s="120"/>
      <c r="ABJ56" s="120"/>
      <c r="ABK56" s="120"/>
      <c r="ABL56" s="120"/>
      <c r="ABM56" s="120"/>
      <c r="ABN56" s="120"/>
      <c r="ABO56" s="120"/>
      <c r="ABP56" s="120"/>
      <c r="ABQ56" s="120"/>
      <c r="ABR56" s="120"/>
      <c r="ABS56" s="120"/>
      <c r="ABT56" s="120"/>
      <c r="ABU56" s="120"/>
      <c r="ABV56" s="120"/>
      <c r="ABW56" s="120"/>
      <c r="ABX56" s="120"/>
      <c r="ABY56" s="120"/>
      <c r="ABZ56" s="120"/>
      <c r="ACA56" s="120"/>
      <c r="ACB56" s="120"/>
      <c r="ACC56" s="120"/>
      <c r="ACD56" s="120"/>
      <c r="ACE56" s="120"/>
      <c r="ACF56" s="120"/>
      <c r="ACG56" s="120"/>
      <c r="ACH56" s="120"/>
      <c r="ACI56" s="120"/>
      <c r="ACJ56" s="120"/>
      <c r="ACK56" s="120"/>
      <c r="ACL56" s="120"/>
      <c r="ACM56" s="120"/>
      <c r="ACN56" s="120"/>
      <c r="ACO56" s="120"/>
      <c r="ACP56" s="120"/>
      <c r="ACQ56" s="120"/>
      <c r="ACR56" s="120"/>
      <c r="ACS56" s="120"/>
      <c r="ACT56" s="120"/>
      <c r="ACU56" s="120"/>
      <c r="ACV56" s="120"/>
      <c r="ACW56" s="120"/>
      <c r="ACX56" s="120"/>
      <c r="ACY56" s="120"/>
      <c r="ACZ56" s="120"/>
      <c r="ADA56" s="120"/>
      <c r="ADB56" s="120"/>
      <c r="ADC56" s="120"/>
      <c r="ADD56" s="120"/>
      <c r="ADE56" s="120"/>
      <c r="ADF56" s="120"/>
      <c r="ADG56" s="120"/>
      <c r="ADH56" s="120"/>
      <c r="ADI56" s="120"/>
      <c r="ADJ56" s="120"/>
      <c r="ADK56" s="120"/>
      <c r="ADL56" s="120"/>
      <c r="ADM56" s="120"/>
      <c r="ADN56" s="120"/>
      <c r="ADO56" s="120"/>
      <c r="ADP56" s="120"/>
      <c r="ADQ56" s="120"/>
      <c r="ADR56" s="120"/>
      <c r="ADS56" s="120"/>
      <c r="ADT56" s="120"/>
      <c r="ADU56" s="120"/>
      <c r="ADV56" s="120"/>
      <c r="ADW56" s="120"/>
      <c r="ADX56" s="120"/>
      <c r="ADY56" s="120"/>
      <c r="ADZ56" s="120"/>
      <c r="AEA56" s="120"/>
      <c r="AEB56" s="120"/>
      <c r="AEC56" s="120"/>
      <c r="AED56" s="120"/>
      <c r="AEE56" s="120"/>
      <c r="AEF56" s="120"/>
      <c r="AEG56" s="120"/>
      <c r="AEH56" s="120"/>
      <c r="AEI56" s="120"/>
      <c r="AEJ56" s="120"/>
      <c r="AEK56" s="120"/>
      <c r="AEL56" s="120"/>
      <c r="AEM56" s="120"/>
      <c r="AEN56" s="120"/>
      <c r="AEO56" s="120"/>
      <c r="AEP56" s="120"/>
      <c r="AEQ56" s="120"/>
      <c r="AER56" s="120"/>
      <c r="AES56" s="120"/>
      <c r="AET56" s="120"/>
      <c r="AEU56" s="120"/>
      <c r="AEV56" s="120"/>
      <c r="AEW56" s="120"/>
      <c r="AEX56" s="120"/>
      <c r="AEY56" s="120"/>
      <c r="AEZ56" s="120"/>
      <c r="AFA56" s="120"/>
      <c r="AFB56" s="120"/>
      <c r="AFC56" s="120"/>
      <c r="AFD56" s="120"/>
      <c r="AFE56" s="120"/>
      <c r="AFF56" s="120"/>
      <c r="AFG56" s="120"/>
      <c r="AFH56" s="120"/>
      <c r="AFI56" s="120"/>
      <c r="AFJ56" s="120"/>
      <c r="AFK56" s="120"/>
      <c r="AFL56" s="120"/>
      <c r="AFM56" s="120"/>
      <c r="AFN56" s="120"/>
      <c r="AFO56" s="120"/>
      <c r="AFP56" s="120"/>
      <c r="AFQ56" s="120"/>
      <c r="AFR56" s="120"/>
      <c r="AFS56" s="120"/>
      <c r="AFT56" s="120"/>
      <c r="AFU56" s="120"/>
      <c r="AFV56" s="120"/>
      <c r="AFW56" s="120"/>
      <c r="AFX56" s="120"/>
      <c r="AFY56" s="120"/>
      <c r="AFZ56" s="120"/>
      <c r="AGA56" s="120"/>
      <c r="AGB56" s="120"/>
      <c r="AGC56" s="120"/>
      <c r="AGD56" s="120"/>
      <c r="AGE56" s="120"/>
      <c r="AGF56" s="120"/>
      <c r="AGG56" s="120"/>
      <c r="AGH56" s="120"/>
      <c r="AGI56" s="120"/>
      <c r="AGJ56" s="120"/>
      <c r="AGK56" s="120"/>
      <c r="AGL56" s="120"/>
      <c r="AGM56" s="120"/>
      <c r="AGN56" s="120"/>
      <c r="AGO56" s="120"/>
      <c r="AGP56" s="120"/>
      <c r="AGQ56" s="120"/>
      <c r="AGR56" s="120"/>
      <c r="AGS56" s="120"/>
      <c r="AGT56" s="120"/>
      <c r="AGU56" s="120"/>
      <c r="AGV56" s="120"/>
      <c r="AGW56" s="120"/>
      <c r="AGX56" s="120"/>
      <c r="AGY56" s="120"/>
      <c r="AGZ56" s="120"/>
      <c r="AHA56" s="120"/>
      <c r="AHB56" s="120"/>
      <c r="AHC56" s="120"/>
      <c r="AHD56" s="120"/>
      <c r="AHE56" s="120"/>
      <c r="AHF56" s="120"/>
      <c r="AHG56" s="120"/>
      <c r="AHH56" s="120"/>
      <c r="AHI56" s="120"/>
      <c r="AHJ56" s="120"/>
      <c r="AHK56" s="120"/>
      <c r="AHL56" s="120"/>
      <c r="AHM56" s="120"/>
      <c r="AHN56" s="120"/>
      <c r="AHO56" s="120"/>
      <c r="AHP56" s="120"/>
      <c r="AHQ56" s="120"/>
      <c r="AHR56" s="120"/>
      <c r="AHS56" s="120"/>
      <c r="AHT56" s="120"/>
      <c r="AHU56" s="120"/>
      <c r="AHV56" s="120"/>
      <c r="AHW56" s="120"/>
      <c r="AHX56" s="120"/>
      <c r="AHY56" s="120"/>
      <c r="AHZ56" s="120"/>
      <c r="AIA56" s="120"/>
      <c r="AIB56" s="120"/>
      <c r="AIC56" s="120"/>
      <c r="AID56" s="120"/>
      <c r="AIE56" s="120"/>
      <c r="AIF56" s="120"/>
      <c r="AIG56" s="120"/>
      <c r="AIH56" s="120"/>
      <c r="AII56" s="120"/>
      <c r="AIJ56" s="120"/>
      <c r="AIK56" s="120"/>
      <c r="AIL56" s="120"/>
      <c r="AIM56" s="120"/>
      <c r="AIN56" s="120"/>
      <c r="AIO56" s="120"/>
      <c r="AIP56" s="120"/>
      <c r="AIQ56" s="120"/>
      <c r="AIR56" s="120"/>
      <c r="AIS56" s="120"/>
      <c r="AIT56" s="120"/>
      <c r="AIU56" s="120"/>
      <c r="AIV56" s="120"/>
      <c r="AIW56" s="120"/>
      <c r="AIX56" s="120"/>
      <c r="AIY56" s="120"/>
      <c r="AIZ56" s="120"/>
      <c r="AJA56" s="120"/>
      <c r="AJB56" s="120"/>
      <c r="AJC56" s="120"/>
      <c r="AJD56" s="120"/>
      <c r="AJE56" s="120"/>
      <c r="AJF56" s="120"/>
      <c r="AJG56" s="120"/>
      <c r="AJH56" s="120"/>
      <c r="AJI56" s="120"/>
      <c r="AJJ56" s="120"/>
      <c r="AJK56" s="120"/>
      <c r="AJL56" s="120"/>
      <c r="AJM56" s="120"/>
      <c r="AJN56" s="120"/>
      <c r="AJO56" s="120"/>
      <c r="AJP56" s="120"/>
      <c r="AJQ56" s="120"/>
      <c r="AJR56" s="120"/>
      <c r="AJS56" s="120"/>
      <c r="AJT56" s="120"/>
      <c r="AJU56" s="120"/>
      <c r="AJV56" s="120"/>
      <c r="AJW56" s="120"/>
      <c r="AJX56" s="120"/>
      <c r="AJY56" s="120"/>
      <c r="AJZ56" s="120"/>
      <c r="AKA56" s="120"/>
      <c r="AKB56" s="120"/>
      <c r="AKC56" s="120"/>
      <c r="AKD56" s="120"/>
      <c r="AKE56" s="120"/>
      <c r="AKF56" s="120"/>
      <c r="AKG56" s="120"/>
      <c r="AKH56" s="120"/>
      <c r="AKI56" s="120"/>
      <c r="AKJ56" s="120"/>
      <c r="AKK56" s="120"/>
      <c r="AKL56" s="120"/>
      <c r="AKM56" s="120"/>
      <c r="AKN56" s="120"/>
      <c r="AKO56" s="120"/>
      <c r="AKP56" s="120"/>
      <c r="AKQ56" s="120"/>
      <c r="AKR56" s="120"/>
      <c r="AKS56" s="120"/>
      <c r="AKT56" s="120"/>
      <c r="AKU56" s="120"/>
      <c r="AKV56" s="120"/>
      <c r="AKW56" s="120"/>
      <c r="AKX56" s="120"/>
      <c r="AKY56" s="120"/>
      <c r="AKZ56" s="120"/>
      <c r="ALA56" s="120"/>
      <c r="ALB56" s="120"/>
      <c r="ALC56" s="120"/>
      <c r="ALD56" s="120"/>
      <c r="ALE56" s="120"/>
      <c r="ALF56" s="120"/>
      <c r="ALG56" s="120"/>
      <c r="ALH56" s="120"/>
      <c r="ALI56" s="120"/>
      <c r="ALJ56" s="120"/>
      <c r="ALK56" s="120"/>
      <c r="ALL56" s="120"/>
      <c r="ALM56" s="120"/>
      <c r="ALN56" s="120"/>
      <c r="ALO56" s="120"/>
      <c r="ALP56" s="120"/>
      <c r="ALQ56" s="120"/>
      <c r="ALR56" s="120"/>
      <c r="ALS56" s="120"/>
      <c r="ALT56" s="120"/>
      <c r="ALU56" s="120"/>
      <c r="ALV56" s="120"/>
      <c r="ALW56" s="120"/>
      <c r="ALX56" s="120"/>
      <c r="ALY56" s="120"/>
      <c r="ALZ56" s="120"/>
      <c r="AMA56" s="120"/>
      <c r="AMB56" s="120"/>
      <c r="AMC56" s="120"/>
      <c r="AMD56" s="120"/>
      <c r="AME56" s="120"/>
      <c r="AMF56" s="120"/>
      <c r="AMG56" s="120"/>
      <c r="AMH56" s="120"/>
      <c r="AMI56" s="120"/>
      <c r="AMJ56" s="120"/>
      <c r="AMK56" s="120"/>
      <c r="AML56" s="120"/>
      <c r="AMM56" s="120"/>
      <c r="AMN56" s="120"/>
      <c r="AMO56" s="120"/>
      <c r="AMP56" s="120"/>
      <c r="AMQ56" s="120"/>
      <c r="AMR56" s="120"/>
      <c r="AMS56" s="120"/>
      <c r="AMT56" s="120"/>
      <c r="AMU56" s="120"/>
      <c r="AMV56" s="120"/>
      <c r="AMW56" s="120"/>
      <c r="AMX56" s="120"/>
      <c r="AMY56" s="120"/>
      <c r="AMZ56" s="120"/>
      <c r="ANA56" s="120"/>
      <c r="ANB56" s="120"/>
      <c r="ANC56" s="120"/>
      <c r="AND56" s="120"/>
      <c r="ANE56" s="120"/>
      <c r="ANF56" s="120"/>
      <c r="ANG56" s="120"/>
      <c r="ANH56" s="120"/>
      <c r="ANI56" s="120"/>
      <c r="ANJ56" s="120"/>
      <c r="ANK56" s="120"/>
      <c r="ANL56" s="120"/>
      <c r="ANM56" s="120"/>
      <c r="ANN56" s="120"/>
      <c r="ANO56" s="120"/>
      <c r="ANP56" s="120"/>
      <c r="ANQ56" s="120"/>
      <c r="ANR56" s="120"/>
      <c r="ANS56" s="120"/>
      <c r="ANT56" s="120"/>
      <c r="ANU56" s="120"/>
      <c r="ANV56" s="120"/>
      <c r="ANW56" s="120"/>
      <c r="ANX56" s="120"/>
      <c r="ANY56" s="120"/>
      <c r="ANZ56" s="120"/>
      <c r="AOA56" s="120"/>
      <c r="AOB56" s="120"/>
      <c r="AOC56" s="120"/>
      <c r="AOD56" s="120"/>
      <c r="AOE56" s="120"/>
      <c r="AOF56" s="120"/>
      <c r="AOG56" s="120"/>
      <c r="AOH56" s="120"/>
      <c r="AOI56" s="120"/>
      <c r="AOJ56" s="120"/>
      <c r="AOK56" s="120"/>
      <c r="AOL56" s="120"/>
      <c r="AOM56" s="120"/>
      <c r="AON56" s="120"/>
      <c r="AOO56" s="120"/>
      <c r="AOP56" s="120"/>
      <c r="AOQ56" s="120"/>
      <c r="AOR56" s="120"/>
      <c r="AOS56" s="120"/>
      <c r="AOT56" s="120"/>
      <c r="AOU56" s="120"/>
      <c r="AOV56" s="120"/>
      <c r="AOW56" s="120"/>
      <c r="AOX56" s="120"/>
      <c r="AOY56" s="120"/>
      <c r="AOZ56" s="120"/>
      <c r="APA56" s="120"/>
      <c r="APB56" s="120"/>
      <c r="APC56" s="120"/>
      <c r="APD56" s="120"/>
      <c r="APE56" s="120"/>
      <c r="APF56" s="120"/>
      <c r="APG56" s="120"/>
      <c r="APH56" s="120"/>
      <c r="API56" s="120"/>
      <c r="APJ56" s="120"/>
      <c r="APK56" s="120"/>
      <c r="APL56" s="120"/>
      <c r="APM56" s="120"/>
      <c r="APN56" s="120"/>
      <c r="APO56" s="120"/>
      <c r="APP56" s="120"/>
      <c r="APQ56" s="120"/>
      <c r="APR56" s="120"/>
      <c r="APS56" s="120"/>
      <c r="APT56" s="120"/>
      <c r="APU56" s="120"/>
      <c r="APV56" s="120"/>
      <c r="APW56" s="120"/>
      <c r="APX56" s="120"/>
      <c r="APY56" s="120"/>
      <c r="APZ56" s="120"/>
      <c r="AQA56" s="120"/>
      <c r="AQB56" s="120"/>
      <c r="AQC56" s="120"/>
      <c r="AQD56" s="120"/>
      <c r="AQE56" s="120"/>
      <c r="AQF56" s="120"/>
      <c r="AQG56" s="120"/>
      <c r="AQH56" s="120"/>
      <c r="AQI56" s="120"/>
      <c r="AQJ56" s="120"/>
      <c r="AQK56" s="120"/>
      <c r="AQL56" s="120"/>
      <c r="AQM56" s="120"/>
      <c r="AQN56" s="120"/>
      <c r="AQO56" s="120"/>
      <c r="AQP56" s="120"/>
      <c r="AQQ56" s="120"/>
      <c r="AQR56" s="120"/>
      <c r="AQS56" s="120"/>
      <c r="AQT56" s="120"/>
      <c r="AQU56" s="120"/>
      <c r="AQV56" s="120"/>
      <c r="AQW56" s="120"/>
      <c r="AQX56" s="120"/>
      <c r="AQY56" s="120"/>
      <c r="AQZ56" s="120"/>
      <c r="ARA56" s="120"/>
      <c r="ARB56" s="120"/>
      <c r="ARC56" s="120"/>
      <c r="ARD56" s="120"/>
      <c r="ARE56" s="120"/>
      <c r="ARF56" s="120"/>
      <c r="ARG56" s="120"/>
      <c r="ARH56" s="120"/>
      <c r="ARI56" s="120"/>
      <c r="ARJ56" s="120"/>
      <c r="ARK56" s="120"/>
      <c r="ARL56" s="120"/>
      <c r="ARM56" s="120"/>
      <c r="ARN56" s="120"/>
      <c r="ARO56" s="120"/>
      <c r="ARP56" s="120"/>
      <c r="ARQ56" s="120"/>
      <c r="ARR56" s="120"/>
      <c r="ARS56" s="120"/>
      <c r="ART56" s="120"/>
      <c r="ARU56" s="120"/>
      <c r="ARV56" s="120"/>
      <c r="ARW56" s="120"/>
      <c r="ARX56" s="120"/>
      <c r="ARY56" s="120"/>
      <c r="ARZ56" s="120"/>
      <c r="ASA56" s="120"/>
      <c r="ASB56" s="120"/>
      <c r="ASC56" s="120"/>
      <c r="ASD56" s="120"/>
      <c r="ASE56" s="120"/>
      <c r="ASF56" s="120"/>
      <c r="ASG56" s="120"/>
      <c r="ASH56" s="120"/>
      <c r="ASI56" s="120"/>
      <c r="ASJ56" s="120"/>
      <c r="ASK56" s="120"/>
      <c r="ASL56" s="120"/>
      <c r="ASM56" s="120"/>
      <c r="ASN56" s="120"/>
      <c r="ASO56" s="120"/>
      <c r="ASP56" s="120"/>
      <c r="ASQ56" s="120"/>
      <c r="ASR56" s="120"/>
      <c r="ASS56" s="120"/>
      <c r="AST56" s="120"/>
      <c r="ASU56" s="120"/>
      <c r="ASV56" s="120"/>
      <c r="ASW56" s="120"/>
      <c r="ASX56" s="120"/>
      <c r="ASY56" s="120"/>
      <c r="ASZ56" s="120"/>
      <c r="ATA56" s="120"/>
      <c r="ATB56" s="120"/>
      <c r="ATC56" s="120"/>
      <c r="ATD56" s="120"/>
      <c r="ATE56" s="120"/>
      <c r="ATF56" s="120"/>
      <c r="ATG56" s="120"/>
      <c r="ATH56" s="120"/>
      <c r="ATI56" s="120"/>
      <c r="ATJ56" s="120"/>
      <c r="ATK56" s="120"/>
      <c r="ATL56" s="120"/>
      <c r="ATM56" s="120"/>
      <c r="ATN56" s="120"/>
      <c r="ATO56" s="120"/>
      <c r="ATP56" s="120"/>
      <c r="ATQ56" s="120"/>
      <c r="ATR56" s="120"/>
      <c r="ATS56" s="120"/>
      <c r="ATT56" s="120"/>
      <c r="ATU56" s="120"/>
      <c r="ATV56" s="120"/>
      <c r="ATW56" s="120"/>
      <c r="ATX56" s="120"/>
      <c r="ATY56" s="120"/>
      <c r="ATZ56" s="120"/>
      <c r="AUA56" s="120"/>
      <c r="AUB56" s="120"/>
      <c r="AUC56" s="120"/>
      <c r="AUD56" s="120"/>
      <c r="AUE56" s="120"/>
      <c r="AUF56" s="120"/>
      <c r="AUG56" s="120"/>
      <c r="AUH56" s="120"/>
      <c r="AUI56" s="120"/>
      <c r="AUJ56" s="120"/>
      <c r="AUK56" s="120"/>
      <c r="AUL56" s="120"/>
      <c r="AUM56" s="120"/>
      <c r="AUN56" s="120"/>
      <c r="AUO56" s="120"/>
      <c r="AUP56" s="120"/>
      <c r="AUQ56" s="120"/>
      <c r="AUR56" s="120"/>
      <c r="AUS56" s="120"/>
      <c r="AUT56" s="120"/>
      <c r="AUU56" s="120"/>
      <c r="AUV56" s="120"/>
      <c r="AUW56" s="120"/>
      <c r="AUX56" s="120"/>
      <c r="AUY56" s="120"/>
      <c r="AUZ56" s="120"/>
      <c r="AVA56" s="120"/>
      <c r="AVB56" s="120"/>
      <c r="AVC56" s="120"/>
      <c r="AVD56" s="120"/>
      <c r="AVE56" s="120"/>
      <c r="AVF56" s="120"/>
      <c r="AVG56" s="120"/>
      <c r="AVH56" s="120"/>
      <c r="AVI56" s="120"/>
      <c r="AVJ56" s="120"/>
      <c r="AVK56" s="120"/>
      <c r="AVL56" s="120"/>
      <c r="AVM56" s="120"/>
      <c r="AVN56" s="120"/>
      <c r="AVO56" s="120"/>
      <c r="AVP56" s="120"/>
      <c r="AVQ56" s="120"/>
      <c r="AVR56" s="120"/>
      <c r="AVS56" s="120"/>
      <c r="AVT56" s="120"/>
      <c r="AVU56" s="120"/>
      <c r="AVV56" s="120"/>
      <c r="AVW56" s="120"/>
      <c r="AVX56" s="120"/>
      <c r="AVY56" s="120"/>
      <c r="AVZ56" s="120"/>
      <c r="AWA56" s="120"/>
      <c r="AWB56" s="120"/>
      <c r="AWC56" s="120"/>
      <c r="AWD56" s="120"/>
      <c r="AWE56" s="120"/>
      <c r="AWF56" s="120"/>
      <c r="AWG56" s="120"/>
      <c r="AWH56" s="120"/>
      <c r="AWI56" s="120"/>
      <c r="AWJ56" s="120"/>
      <c r="AWK56" s="120"/>
      <c r="AWL56" s="120"/>
      <c r="AWM56" s="120"/>
      <c r="AWN56" s="120"/>
      <c r="AWO56" s="120"/>
      <c r="AWP56" s="120"/>
      <c r="AWQ56" s="120"/>
      <c r="AWR56" s="120"/>
      <c r="AWS56" s="120"/>
      <c r="AWT56" s="120"/>
      <c r="AWU56" s="120"/>
      <c r="AWV56" s="120"/>
      <c r="AWW56" s="120"/>
      <c r="AWX56" s="120"/>
      <c r="AWY56" s="120"/>
      <c r="AWZ56" s="120"/>
      <c r="AXA56" s="120"/>
      <c r="AXB56" s="120"/>
      <c r="AXC56" s="120"/>
      <c r="AXD56" s="120"/>
      <c r="AXE56" s="120"/>
      <c r="AXF56" s="120"/>
      <c r="AXG56" s="120"/>
      <c r="AXH56" s="120"/>
      <c r="AXI56" s="120"/>
      <c r="AXJ56" s="120"/>
      <c r="AXK56" s="120"/>
      <c r="AXL56" s="120"/>
      <c r="AXM56" s="120"/>
      <c r="AXN56" s="120"/>
      <c r="AXO56" s="120"/>
      <c r="AXP56" s="120"/>
      <c r="AXQ56" s="120"/>
      <c r="AXR56" s="120"/>
      <c r="AXS56" s="120"/>
      <c r="AXT56" s="120"/>
      <c r="AXU56" s="120"/>
      <c r="AXV56" s="120"/>
      <c r="AXW56" s="120"/>
      <c r="AXX56" s="120"/>
      <c r="AXY56" s="120"/>
      <c r="AXZ56" s="120"/>
      <c r="AYA56" s="120"/>
      <c r="AYB56" s="120"/>
      <c r="AYC56" s="120"/>
      <c r="AYD56" s="120"/>
      <c r="AYE56" s="120"/>
      <c r="AYF56" s="120"/>
      <c r="AYG56" s="120"/>
      <c r="AYH56" s="120"/>
      <c r="AYI56" s="120"/>
      <c r="AYJ56" s="120"/>
      <c r="AYK56" s="120"/>
      <c r="AYL56" s="120"/>
      <c r="AYM56" s="120"/>
      <c r="AYN56" s="120"/>
      <c r="AYO56" s="120"/>
      <c r="AYP56" s="120"/>
      <c r="AYQ56" s="120"/>
      <c r="AYR56" s="120"/>
      <c r="AYS56" s="120"/>
      <c r="AYT56" s="120"/>
      <c r="AYU56" s="120"/>
      <c r="AYV56" s="120"/>
      <c r="AYW56" s="120"/>
      <c r="AYX56" s="120"/>
      <c r="AYY56" s="120"/>
      <c r="AYZ56" s="120"/>
      <c r="AZA56" s="120"/>
      <c r="AZB56" s="120"/>
      <c r="AZC56" s="120"/>
      <c r="AZD56" s="120"/>
      <c r="AZE56" s="120"/>
      <c r="AZF56" s="120"/>
      <c r="AZG56" s="120"/>
      <c r="AZH56" s="120"/>
      <c r="AZI56" s="120"/>
      <c r="AZJ56" s="120"/>
      <c r="AZK56" s="120"/>
      <c r="AZL56" s="120"/>
      <c r="AZM56" s="120"/>
      <c r="AZN56" s="120"/>
      <c r="AZO56" s="120"/>
      <c r="AZP56" s="120"/>
      <c r="AZQ56" s="120"/>
      <c r="AZR56" s="120"/>
      <c r="AZS56" s="120"/>
      <c r="AZT56" s="120"/>
      <c r="AZU56" s="120"/>
      <c r="AZV56" s="120"/>
      <c r="AZW56" s="120"/>
      <c r="AZX56" s="120"/>
      <c r="AZY56" s="120"/>
      <c r="AZZ56" s="120"/>
      <c r="BAA56" s="120"/>
      <c r="BAB56" s="120"/>
      <c r="BAC56" s="120"/>
      <c r="BAD56" s="120"/>
      <c r="BAE56" s="120"/>
      <c r="BAF56" s="120"/>
      <c r="BAG56" s="120"/>
      <c r="BAH56" s="120"/>
      <c r="BAI56" s="120"/>
      <c r="BAJ56" s="120"/>
      <c r="BAK56" s="120"/>
      <c r="BAL56" s="120"/>
      <c r="BAM56" s="120"/>
      <c r="BAN56" s="120"/>
      <c r="BAO56" s="120"/>
      <c r="BAP56" s="120"/>
      <c r="BAQ56" s="120"/>
      <c r="BAR56" s="120"/>
      <c r="BAS56" s="120"/>
      <c r="BAT56" s="120"/>
      <c r="BAU56" s="120"/>
      <c r="BAV56" s="120"/>
      <c r="BAW56" s="120"/>
      <c r="BAX56" s="120"/>
      <c r="BAY56" s="120"/>
      <c r="BAZ56" s="120"/>
      <c r="BBA56" s="120"/>
      <c r="BBB56" s="120"/>
      <c r="BBC56" s="120"/>
      <c r="BBD56" s="120"/>
      <c r="BBE56" s="120"/>
      <c r="BBF56" s="120"/>
      <c r="BBG56" s="120"/>
      <c r="BBH56" s="120"/>
      <c r="BBI56" s="120"/>
      <c r="BBJ56" s="120"/>
      <c r="BBK56" s="120"/>
      <c r="BBL56" s="120"/>
      <c r="BBM56" s="120"/>
      <c r="BBN56" s="120"/>
      <c r="BBO56" s="120"/>
      <c r="BBP56" s="120"/>
      <c r="BBQ56" s="120"/>
      <c r="BBR56" s="120"/>
      <c r="BBS56" s="120"/>
      <c r="BBT56" s="120"/>
      <c r="BBU56" s="120"/>
      <c r="BBV56" s="120"/>
      <c r="BBW56" s="120"/>
      <c r="BBX56" s="120"/>
      <c r="BBY56" s="120"/>
      <c r="BBZ56" s="120"/>
      <c r="BCA56" s="120"/>
      <c r="BCB56" s="120"/>
      <c r="BCC56" s="120"/>
      <c r="BCD56" s="120"/>
      <c r="BCE56" s="120"/>
      <c r="BCF56" s="120"/>
      <c r="BCG56" s="120"/>
      <c r="BCH56" s="120"/>
      <c r="BCI56" s="120"/>
      <c r="BCJ56" s="120"/>
      <c r="BCK56" s="120"/>
      <c r="BCL56" s="120"/>
      <c r="BCM56" s="120"/>
      <c r="BCN56" s="120"/>
      <c r="BCO56" s="120"/>
      <c r="BCP56" s="120"/>
      <c r="BCQ56" s="120"/>
      <c r="BCR56" s="120"/>
      <c r="BCS56" s="120"/>
      <c r="BCT56" s="120"/>
      <c r="BCU56" s="120"/>
      <c r="BCV56" s="120"/>
      <c r="BCW56" s="120"/>
      <c r="BCX56" s="120"/>
      <c r="BCY56" s="120"/>
      <c r="BCZ56" s="120"/>
      <c r="BDA56" s="120"/>
      <c r="BDB56" s="120"/>
      <c r="BDC56" s="120"/>
      <c r="BDD56" s="120"/>
      <c r="BDE56" s="120"/>
      <c r="BDF56" s="120"/>
      <c r="BDG56" s="120"/>
      <c r="BDH56" s="120"/>
      <c r="BDI56" s="120"/>
      <c r="BDJ56" s="120"/>
      <c r="BDK56" s="120"/>
      <c r="BDL56" s="120"/>
      <c r="BDM56" s="120"/>
      <c r="BDN56" s="120"/>
      <c r="BDO56" s="120"/>
      <c r="BDP56" s="120"/>
      <c r="BDQ56" s="120"/>
      <c r="BDR56" s="120"/>
      <c r="BDS56" s="120"/>
      <c r="BDT56" s="120"/>
      <c r="BDU56" s="120"/>
      <c r="BDV56" s="120"/>
      <c r="BDW56" s="120"/>
      <c r="BDX56" s="120"/>
      <c r="BDY56" s="120"/>
      <c r="BDZ56" s="120"/>
      <c r="BEA56" s="120"/>
      <c r="BEB56" s="120"/>
      <c r="BEC56" s="120"/>
      <c r="BED56" s="120"/>
      <c r="BEE56" s="120"/>
      <c r="BEF56" s="120"/>
      <c r="BEG56" s="120"/>
      <c r="BEH56" s="120"/>
      <c r="BEI56" s="120"/>
      <c r="BEJ56" s="120"/>
      <c r="BEK56" s="120"/>
      <c r="BEL56" s="120"/>
      <c r="BEM56" s="120"/>
      <c r="BEN56" s="120"/>
      <c r="BEO56" s="120"/>
      <c r="BEP56" s="120"/>
      <c r="BEQ56" s="120"/>
      <c r="BER56" s="120"/>
      <c r="BES56" s="120"/>
      <c r="BET56" s="120"/>
      <c r="BEU56" s="120"/>
      <c r="BEV56" s="120"/>
      <c r="BEW56" s="120"/>
      <c r="BEX56" s="120"/>
      <c r="BEY56" s="120"/>
      <c r="BEZ56" s="120"/>
      <c r="BFA56" s="120"/>
      <c r="BFB56" s="120"/>
      <c r="BFC56" s="120"/>
      <c r="BFD56" s="120"/>
      <c r="BFE56" s="120"/>
      <c r="BFF56" s="120"/>
      <c r="BFG56" s="120"/>
      <c r="BFH56" s="120"/>
    </row>
    <row r="57" spans="2:1922" ht="73.5" customHeight="1" thickTop="1" thickBot="1" x14ac:dyDescent="0.25">
      <c r="D57" s="399" t="s">
        <v>31</v>
      </c>
      <c r="E57" s="400"/>
      <c r="F57" s="14"/>
      <c r="G57" s="151"/>
      <c r="H57" s="151"/>
      <c r="I57" s="151"/>
      <c r="J57" s="151">
        <f t="shared" ref="J57:AA57" si="0">K57-20</f>
        <v>3122600</v>
      </c>
      <c r="K57" s="15">
        <f t="shared" si="0"/>
        <v>3122620</v>
      </c>
      <c r="L57" s="151">
        <f t="shared" si="0"/>
        <v>3122640</v>
      </c>
      <c r="M57" s="15">
        <f t="shared" si="0"/>
        <v>3122660</v>
      </c>
      <c r="N57" s="151">
        <f t="shared" si="0"/>
        <v>3122680</v>
      </c>
      <c r="O57" s="15">
        <f t="shared" si="0"/>
        <v>3122700</v>
      </c>
      <c r="P57" s="151">
        <f t="shared" si="0"/>
        <v>3122720</v>
      </c>
      <c r="Q57" s="15">
        <f t="shared" si="0"/>
        <v>3122740</v>
      </c>
      <c r="R57" s="151">
        <f t="shared" si="0"/>
        <v>3122760</v>
      </c>
      <c r="S57" s="15">
        <f t="shared" si="0"/>
        <v>3122780</v>
      </c>
      <c r="T57" s="151">
        <f t="shared" si="0"/>
        <v>3122800</v>
      </c>
      <c r="U57" s="15">
        <f t="shared" si="0"/>
        <v>3122820</v>
      </c>
      <c r="V57" s="151">
        <f t="shared" si="0"/>
        <v>3122840</v>
      </c>
      <c r="W57" s="15">
        <f t="shared" si="0"/>
        <v>3122860</v>
      </c>
      <c r="X57" s="151">
        <f t="shared" si="0"/>
        <v>3122880</v>
      </c>
      <c r="Y57" s="15">
        <f t="shared" si="0"/>
        <v>3122900</v>
      </c>
      <c r="Z57" s="151">
        <f t="shared" si="0"/>
        <v>3122920</v>
      </c>
      <c r="AA57" s="15">
        <f t="shared" si="0"/>
        <v>3122940</v>
      </c>
      <c r="AB57" s="151">
        <f>AC57-20</f>
        <v>3122960</v>
      </c>
      <c r="AC57" s="15">
        <f t="shared" ref="AC57:AE57" si="1">AD57-20</f>
        <v>3122980</v>
      </c>
      <c r="AD57" s="132">
        <f>(AE57-20)-1000000</f>
        <v>3123000</v>
      </c>
      <c r="AE57" s="15">
        <f t="shared" si="1"/>
        <v>4123020</v>
      </c>
      <c r="AF57" s="15">
        <f t="shared" ref="AF57:AO57" si="2">AG57-20</f>
        <v>4123040</v>
      </c>
      <c r="AG57" s="15">
        <f t="shared" si="2"/>
        <v>4123060</v>
      </c>
      <c r="AH57" s="15">
        <f t="shared" si="2"/>
        <v>4123080</v>
      </c>
      <c r="AI57" s="15">
        <f t="shared" si="2"/>
        <v>4123100</v>
      </c>
      <c r="AJ57" s="15">
        <f t="shared" si="2"/>
        <v>4123120</v>
      </c>
      <c r="AK57" s="15">
        <f t="shared" si="2"/>
        <v>4123140</v>
      </c>
      <c r="AL57" s="15">
        <f t="shared" si="2"/>
        <v>4123160</v>
      </c>
      <c r="AM57" s="15">
        <f t="shared" si="2"/>
        <v>4123180</v>
      </c>
      <c r="AN57" s="15">
        <f t="shared" si="2"/>
        <v>4123200</v>
      </c>
      <c r="AO57" s="15">
        <f t="shared" si="2"/>
        <v>4123220</v>
      </c>
      <c r="AP57" s="15">
        <f t="shared" ref="AP57:BX57" si="3">AQ57-20</f>
        <v>4123240</v>
      </c>
      <c r="AQ57" s="15">
        <f t="shared" si="3"/>
        <v>4123260</v>
      </c>
      <c r="AR57" s="15">
        <f t="shared" si="3"/>
        <v>4123280</v>
      </c>
      <c r="AS57" s="15">
        <f t="shared" si="3"/>
        <v>4123300</v>
      </c>
      <c r="AT57" s="15">
        <f t="shared" si="3"/>
        <v>4123320</v>
      </c>
      <c r="AU57" s="15">
        <f t="shared" si="3"/>
        <v>4123340</v>
      </c>
      <c r="AV57" s="15">
        <f t="shared" si="3"/>
        <v>4123360</v>
      </c>
      <c r="AW57" s="15">
        <f t="shared" si="3"/>
        <v>4123380</v>
      </c>
      <c r="AX57" s="15">
        <f t="shared" si="3"/>
        <v>4123400</v>
      </c>
      <c r="AY57" s="15">
        <f t="shared" si="3"/>
        <v>4123420</v>
      </c>
      <c r="AZ57" s="15">
        <f t="shared" si="3"/>
        <v>4123440</v>
      </c>
      <c r="BA57" s="15">
        <f t="shared" si="3"/>
        <v>4123460</v>
      </c>
      <c r="BB57" s="15">
        <f t="shared" si="3"/>
        <v>4123480</v>
      </c>
      <c r="BC57" s="15">
        <f t="shared" si="3"/>
        <v>4123500</v>
      </c>
      <c r="BD57" s="15">
        <f t="shared" si="3"/>
        <v>4123520</v>
      </c>
      <c r="BE57" s="15">
        <f t="shared" si="3"/>
        <v>4123540</v>
      </c>
      <c r="BF57" s="15">
        <f t="shared" si="3"/>
        <v>4123560</v>
      </c>
      <c r="BG57" s="15">
        <f t="shared" si="3"/>
        <v>4123580</v>
      </c>
      <c r="BH57" s="15">
        <f t="shared" si="3"/>
        <v>4123600</v>
      </c>
      <c r="BI57" s="15">
        <f t="shared" si="3"/>
        <v>4123620</v>
      </c>
      <c r="BJ57" s="15">
        <f t="shared" si="3"/>
        <v>4123640</v>
      </c>
      <c r="BK57" s="15">
        <f t="shared" si="3"/>
        <v>4123660</v>
      </c>
      <c r="BL57" s="15">
        <f t="shared" si="3"/>
        <v>4123680</v>
      </c>
      <c r="BM57" s="15">
        <f t="shared" si="3"/>
        <v>4123700</v>
      </c>
      <c r="BN57" s="15">
        <f t="shared" si="3"/>
        <v>4123720</v>
      </c>
      <c r="BO57" s="15">
        <f t="shared" si="3"/>
        <v>4123740</v>
      </c>
      <c r="BP57" s="15">
        <f t="shared" si="3"/>
        <v>4123760</v>
      </c>
      <c r="BQ57" s="15">
        <f t="shared" si="3"/>
        <v>4123780</v>
      </c>
      <c r="BR57" s="15">
        <f t="shared" si="3"/>
        <v>4123800</v>
      </c>
      <c r="BS57" s="15">
        <f t="shared" si="3"/>
        <v>4123820</v>
      </c>
      <c r="BT57" s="15">
        <f t="shared" si="3"/>
        <v>4123840</v>
      </c>
      <c r="BU57" s="15">
        <f t="shared" si="3"/>
        <v>4123860</v>
      </c>
      <c r="BV57" s="15">
        <f t="shared" si="3"/>
        <v>4123880</v>
      </c>
      <c r="BW57" s="15">
        <f t="shared" si="3"/>
        <v>4123900</v>
      </c>
      <c r="BX57" s="15">
        <f t="shared" si="3"/>
        <v>4123920</v>
      </c>
      <c r="BY57" s="15">
        <f t="shared" ref="BY57:CB57" si="4">BZ57-20</f>
        <v>4123940</v>
      </c>
      <c r="BZ57" s="15">
        <f t="shared" si="4"/>
        <v>4123960</v>
      </c>
      <c r="CA57" s="15">
        <f t="shared" si="4"/>
        <v>4123980</v>
      </c>
      <c r="CB57" s="15">
        <f t="shared" si="4"/>
        <v>4124000</v>
      </c>
      <c r="CC57" s="15">
        <f t="shared" ref="CC57:CE57" si="5">CD57-20</f>
        <v>4124020</v>
      </c>
      <c r="CD57" s="15">
        <f t="shared" si="5"/>
        <v>4124040</v>
      </c>
      <c r="CE57" s="15">
        <f t="shared" si="5"/>
        <v>4124060</v>
      </c>
      <c r="CF57" s="15">
        <f t="shared" ref="CF57:DI57" si="6">CG57-20</f>
        <v>4124080</v>
      </c>
      <c r="CG57" s="15">
        <f t="shared" si="6"/>
        <v>4124100</v>
      </c>
      <c r="CH57" s="15">
        <f t="shared" si="6"/>
        <v>4124120</v>
      </c>
      <c r="CI57" s="15">
        <f t="shared" si="6"/>
        <v>4124140</v>
      </c>
      <c r="CJ57" s="15">
        <f t="shared" si="6"/>
        <v>4124160</v>
      </c>
      <c r="CK57" s="15">
        <f t="shared" si="6"/>
        <v>4124180</v>
      </c>
      <c r="CL57" s="15">
        <f t="shared" si="6"/>
        <v>4124200</v>
      </c>
      <c r="CM57" s="15">
        <f t="shared" si="6"/>
        <v>4124220</v>
      </c>
      <c r="CN57" s="15">
        <f t="shared" si="6"/>
        <v>4124240</v>
      </c>
      <c r="CO57" s="15">
        <f t="shared" si="6"/>
        <v>4124260</v>
      </c>
      <c r="CP57" s="15">
        <f t="shared" si="6"/>
        <v>4124280</v>
      </c>
      <c r="CQ57" s="15">
        <f t="shared" si="6"/>
        <v>4124300</v>
      </c>
      <c r="CR57" s="15">
        <f t="shared" si="6"/>
        <v>4124320</v>
      </c>
      <c r="CS57" s="15">
        <f t="shared" si="6"/>
        <v>4124340</v>
      </c>
      <c r="CT57" s="15">
        <f t="shared" si="6"/>
        <v>4124360</v>
      </c>
      <c r="CU57" s="15">
        <f t="shared" si="6"/>
        <v>4124380</v>
      </c>
      <c r="CV57" s="15">
        <f t="shared" si="6"/>
        <v>4124400</v>
      </c>
      <c r="CW57" s="15">
        <f t="shared" si="6"/>
        <v>4124420</v>
      </c>
      <c r="CX57" s="15">
        <f t="shared" si="6"/>
        <v>4124440</v>
      </c>
      <c r="CY57" s="15">
        <f t="shared" si="6"/>
        <v>4124460</v>
      </c>
      <c r="CZ57" s="15">
        <f t="shared" si="6"/>
        <v>4124480</v>
      </c>
      <c r="DA57" s="15">
        <f t="shared" si="6"/>
        <v>4124500</v>
      </c>
      <c r="DB57" s="15">
        <f t="shared" si="6"/>
        <v>4124520</v>
      </c>
      <c r="DC57" s="15">
        <f t="shared" si="6"/>
        <v>4124540</v>
      </c>
      <c r="DD57" s="15">
        <f t="shared" si="6"/>
        <v>4124560</v>
      </c>
      <c r="DE57" s="15">
        <f t="shared" si="6"/>
        <v>4124580</v>
      </c>
      <c r="DF57" s="15">
        <f t="shared" si="6"/>
        <v>4124600</v>
      </c>
      <c r="DG57" s="15">
        <f t="shared" si="6"/>
        <v>4124620</v>
      </c>
      <c r="DH57" s="15">
        <f t="shared" si="6"/>
        <v>4124640</v>
      </c>
      <c r="DI57" s="15">
        <f t="shared" si="6"/>
        <v>4124660</v>
      </c>
      <c r="DJ57" s="15">
        <f t="shared" ref="DJ57:EI57" si="7">DK57-20</f>
        <v>4124680</v>
      </c>
      <c r="DK57" s="15">
        <f t="shared" si="7"/>
        <v>4124700</v>
      </c>
      <c r="DL57" s="15">
        <f t="shared" si="7"/>
        <v>4124720</v>
      </c>
      <c r="DM57" s="15">
        <f t="shared" si="7"/>
        <v>4124740</v>
      </c>
      <c r="DN57" s="15">
        <f t="shared" si="7"/>
        <v>4124760</v>
      </c>
      <c r="DO57" s="15">
        <f t="shared" si="7"/>
        <v>4124780</v>
      </c>
      <c r="DP57" s="15">
        <f t="shared" si="7"/>
        <v>4124800</v>
      </c>
      <c r="DQ57" s="15">
        <f t="shared" si="7"/>
        <v>4124820</v>
      </c>
      <c r="DR57" s="15">
        <f t="shared" si="7"/>
        <v>4124840</v>
      </c>
      <c r="DS57" s="15">
        <f t="shared" si="7"/>
        <v>4124860</v>
      </c>
      <c r="DT57" s="15">
        <f t="shared" si="7"/>
        <v>4124880</v>
      </c>
      <c r="DU57" s="15">
        <f t="shared" si="7"/>
        <v>4124900</v>
      </c>
      <c r="DV57" s="15">
        <f t="shared" si="7"/>
        <v>4124920</v>
      </c>
      <c r="DW57" s="15">
        <f t="shared" si="7"/>
        <v>4124940</v>
      </c>
      <c r="DX57" s="15">
        <f t="shared" si="7"/>
        <v>4124960</v>
      </c>
      <c r="DY57" s="15">
        <f t="shared" si="7"/>
        <v>4124980</v>
      </c>
      <c r="DZ57" s="15">
        <f t="shared" si="7"/>
        <v>4125000</v>
      </c>
      <c r="EA57" s="15">
        <f t="shared" si="7"/>
        <v>4125020</v>
      </c>
      <c r="EB57" s="15">
        <f t="shared" si="7"/>
        <v>4125040</v>
      </c>
      <c r="EC57" s="15">
        <f t="shared" si="7"/>
        <v>4125060</v>
      </c>
      <c r="ED57" s="15">
        <f t="shared" si="7"/>
        <v>4125080</v>
      </c>
      <c r="EE57" s="15">
        <f t="shared" si="7"/>
        <v>4125100</v>
      </c>
      <c r="EF57" s="15">
        <f t="shared" si="7"/>
        <v>4125120</v>
      </c>
      <c r="EG57" s="15">
        <f t="shared" si="7"/>
        <v>4125140</v>
      </c>
      <c r="EH57" s="15">
        <f t="shared" si="7"/>
        <v>4125160</v>
      </c>
      <c r="EI57" s="15">
        <f t="shared" si="7"/>
        <v>4125180</v>
      </c>
      <c r="EJ57" s="15">
        <f>EK57-20</f>
        <v>4125200</v>
      </c>
      <c r="EK57" s="15">
        <f>EL57-20</f>
        <v>4125220</v>
      </c>
      <c r="EL57" s="152">
        <v>4125240</v>
      </c>
      <c r="EM57" s="15">
        <v>4001240</v>
      </c>
      <c r="EN57" s="15">
        <f t="shared" ref="EN57:GY57" si="8">EM57+20</f>
        <v>4001260</v>
      </c>
      <c r="EO57" s="15">
        <f t="shared" si="8"/>
        <v>4001280</v>
      </c>
      <c r="EP57" s="15">
        <f t="shared" si="8"/>
        <v>4001300</v>
      </c>
      <c r="EQ57" s="15">
        <f t="shared" si="8"/>
        <v>4001320</v>
      </c>
      <c r="ER57" s="15">
        <f t="shared" si="8"/>
        <v>4001340</v>
      </c>
      <c r="ES57" s="15">
        <f t="shared" si="8"/>
        <v>4001360</v>
      </c>
      <c r="ET57" s="15">
        <f t="shared" si="8"/>
        <v>4001380</v>
      </c>
      <c r="EU57" s="15">
        <f t="shared" si="8"/>
        <v>4001400</v>
      </c>
      <c r="EV57" s="15">
        <f t="shared" si="8"/>
        <v>4001420</v>
      </c>
      <c r="EW57" s="15">
        <f t="shared" si="8"/>
        <v>4001440</v>
      </c>
      <c r="EX57" s="15">
        <f t="shared" si="8"/>
        <v>4001460</v>
      </c>
      <c r="EY57" s="15">
        <f t="shared" si="8"/>
        <v>4001480</v>
      </c>
      <c r="EZ57" s="15">
        <f t="shared" si="8"/>
        <v>4001500</v>
      </c>
      <c r="FA57" s="15">
        <f t="shared" si="8"/>
        <v>4001520</v>
      </c>
      <c r="FB57" s="15">
        <f t="shared" si="8"/>
        <v>4001540</v>
      </c>
      <c r="FC57" s="15">
        <f t="shared" si="8"/>
        <v>4001560</v>
      </c>
      <c r="FD57" s="15">
        <f t="shared" si="8"/>
        <v>4001580</v>
      </c>
      <c r="FE57" s="15">
        <f t="shared" si="8"/>
        <v>4001600</v>
      </c>
      <c r="FF57" s="15">
        <f t="shared" si="8"/>
        <v>4001620</v>
      </c>
      <c r="FG57" s="15">
        <f t="shared" si="8"/>
        <v>4001640</v>
      </c>
      <c r="FH57" s="21">
        <f t="shared" si="8"/>
        <v>4001660</v>
      </c>
      <c r="FI57" s="15">
        <f t="shared" si="8"/>
        <v>4001680</v>
      </c>
      <c r="FJ57" s="15">
        <f t="shared" si="8"/>
        <v>4001700</v>
      </c>
      <c r="FK57" s="15">
        <f t="shared" si="8"/>
        <v>4001720</v>
      </c>
      <c r="FL57" s="15">
        <f t="shared" si="8"/>
        <v>4001740</v>
      </c>
      <c r="FM57" s="15">
        <f t="shared" si="8"/>
        <v>4001760</v>
      </c>
      <c r="FN57" s="15">
        <f t="shared" si="8"/>
        <v>4001780</v>
      </c>
      <c r="FO57" s="15">
        <f t="shared" si="8"/>
        <v>4001800</v>
      </c>
      <c r="FP57" s="15">
        <f t="shared" si="8"/>
        <v>4001820</v>
      </c>
      <c r="FQ57" s="15">
        <f t="shared" si="8"/>
        <v>4001840</v>
      </c>
      <c r="FR57" s="15">
        <f t="shared" si="8"/>
        <v>4001860</v>
      </c>
      <c r="FS57" s="15">
        <f t="shared" si="8"/>
        <v>4001880</v>
      </c>
      <c r="FT57" s="15">
        <f t="shared" si="8"/>
        <v>4001900</v>
      </c>
      <c r="FU57" s="15">
        <f t="shared" si="8"/>
        <v>4001920</v>
      </c>
      <c r="FV57" s="15">
        <f t="shared" si="8"/>
        <v>4001940</v>
      </c>
      <c r="FW57" s="15">
        <f t="shared" si="8"/>
        <v>4001960</v>
      </c>
      <c r="FX57" s="15">
        <f t="shared" si="8"/>
        <v>4001980</v>
      </c>
      <c r="FY57" s="15">
        <f t="shared" si="8"/>
        <v>4002000</v>
      </c>
      <c r="FZ57" s="15">
        <f t="shared" si="8"/>
        <v>4002020</v>
      </c>
      <c r="GA57" s="15">
        <f t="shared" si="8"/>
        <v>4002040</v>
      </c>
      <c r="GB57" s="15">
        <f t="shared" si="8"/>
        <v>4002060</v>
      </c>
      <c r="GC57" s="15">
        <f t="shared" si="8"/>
        <v>4002080</v>
      </c>
      <c r="GD57" s="21">
        <f t="shared" si="8"/>
        <v>4002100</v>
      </c>
      <c r="GE57" s="15">
        <f t="shared" si="8"/>
        <v>4002120</v>
      </c>
      <c r="GF57" s="15">
        <f t="shared" si="8"/>
        <v>4002140</v>
      </c>
      <c r="GG57" s="15">
        <f t="shared" si="8"/>
        <v>4002160</v>
      </c>
      <c r="GH57" s="15">
        <f t="shared" si="8"/>
        <v>4002180</v>
      </c>
      <c r="GI57" s="15">
        <f t="shared" si="8"/>
        <v>4002200</v>
      </c>
      <c r="GJ57" s="15">
        <f t="shared" si="8"/>
        <v>4002220</v>
      </c>
      <c r="GK57" s="15">
        <f t="shared" si="8"/>
        <v>4002240</v>
      </c>
      <c r="GL57" s="15">
        <f t="shared" si="8"/>
        <v>4002260</v>
      </c>
      <c r="GM57" s="15">
        <f t="shared" si="8"/>
        <v>4002280</v>
      </c>
      <c r="GN57" s="15">
        <f t="shared" si="8"/>
        <v>4002300</v>
      </c>
      <c r="GO57" s="15">
        <f t="shared" si="8"/>
        <v>4002320</v>
      </c>
      <c r="GP57" s="15">
        <f t="shared" si="8"/>
        <v>4002340</v>
      </c>
      <c r="GQ57" s="15">
        <f t="shared" si="8"/>
        <v>4002360</v>
      </c>
      <c r="GR57" s="15">
        <f t="shared" si="8"/>
        <v>4002380</v>
      </c>
      <c r="GS57" s="15">
        <f t="shared" si="8"/>
        <v>4002400</v>
      </c>
      <c r="GT57" s="15">
        <f t="shared" si="8"/>
        <v>4002420</v>
      </c>
      <c r="GU57" s="15">
        <f t="shared" si="8"/>
        <v>4002440</v>
      </c>
      <c r="GV57" s="15">
        <f t="shared" si="8"/>
        <v>4002460</v>
      </c>
      <c r="GW57" s="15">
        <f t="shared" si="8"/>
        <v>4002480</v>
      </c>
      <c r="GX57" s="15">
        <f t="shared" si="8"/>
        <v>4002500</v>
      </c>
      <c r="GY57" s="15">
        <f t="shared" si="8"/>
        <v>4002520</v>
      </c>
      <c r="GZ57" s="15">
        <f t="shared" ref="GZ57:JK57" si="9">GY57+20</f>
        <v>4002540</v>
      </c>
      <c r="HA57" s="15">
        <f t="shared" si="9"/>
        <v>4002560</v>
      </c>
      <c r="HB57" s="15">
        <f t="shared" si="9"/>
        <v>4002580</v>
      </c>
      <c r="HC57" s="15">
        <f t="shared" si="9"/>
        <v>4002600</v>
      </c>
      <c r="HD57" s="15">
        <f t="shared" si="9"/>
        <v>4002620</v>
      </c>
      <c r="HE57" s="15">
        <f t="shared" si="9"/>
        <v>4002640</v>
      </c>
      <c r="HF57" s="15">
        <f t="shared" si="9"/>
        <v>4002660</v>
      </c>
      <c r="HG57" s="15">
        <f t="shared" si="9"/>
        <v>4002680</v>
      </c>
      <c r="HH57" s="21">
        <f t="shared" si="9"/>
        <v>4002700</v>
      </c>
      <c r="HI57" s="15">
        <f t="shared" si="9"/>
        <v>4002720</v>
      </c>
      <c r="HJ57" s="15">
        <f t="shared" si="9"/>
        <v>4002740</v>
      </c>
      <c r="HK57" s="15">
        <f t="shared" si="9"/>
        <v>4002760</v>
      </c>
      <c r="HL57" s="15">
        <f t="shared" si="9"/>
        <v>4002780</v>
      </c>
      <c r="HM57" s="21">
        <f t="shared" si="9"/>
        <v>4002800</v>
      </c>
      <c r="HN57" s="15">
        <f t="shared" si="9"/>
        <v>4002820</v>
      </c>
      <c r="HO57" s="15">
        <f t="shared" si="9"/>
        <v>4002840</v>
      </c>
      <c r="HP57" s="15">
        <f t="shared" si="9"/>
        <v>4002860</v>
      </c>
      <c r="HQ57" s="15">
        <f t="shared" si="9"/>
        <v>4002880</v>
      </c>
      <c r="HR57" s="15">
        <f t="shared" si="9"/>
        <v>4002900</v>
      </c>
      <c r="HS57" s="15">
        <f t="shared" si="9"/>
        <v>4002920</v>
      </c>
      <c r="HT57" s="15">
        <f t="shared" si="9"/>
        <v>4002940</v>
      </c>
      <c r="HU57" s="15">
        <f t="shared" si="9"/>
        <v>4002960</v>
      </c>
      <c r="HV57" s="15">
        <f t="shared" si="9"/>
        <v>4002980</v>
      </c>
      <c r="HW57" s="15">
        <f t="shared" si="9"/>
        <v>4003000</v>
      </c>
      <c r="HX57" s="15">
        <f t="shared" si="9"/>
        <v>4003020</v>
      </c>
      <c r="HY57" s="15">
        <f t="shared" si="9"/>
        <v>4003040</v>
      </c>
      <c r="HZ57" s="15">
        <f t="shared" si="9"/>
        <v>4003060</v>
      </c>
      <c r="IA57" s="15">
        <f t="shared" si="9"/>
        <v>4003080</v>
      </c>
      <c r="IB57" s="15">
        <f t="shared" si="9"/>
        <v>4003100</v>
      </c>
      <c r="IC57" s="15">
        <f t="shared" si="9"/>
        <v>4003120</v>
      </c>
      <c r="ID57" s="15">
        <f t="shared" si="9"/>
        <v>4003140</v>
      </c>
      <c r="IE57" s="15">
        <f t="shared" si="9"/>
        <v>4003160</v>
      </c>
      <c r="IF57" s="15">
        <f t="shared" si="9"/>
        <v>4003180</v>
      </c>
      <c r="IG57" s="15">
        <f t="shared" si="9"/>
        <v>4003200</v>
      </c>
      <c r="IH57" s="15">
        <f t="shared" si="9"/>
        <v>4003220</v>
      </c>
      <c r="II57" s="15">
        <f t="shared" si="9"/>
        <v>4003240</v>
      </c>
      <c r="IJ57" s="15">
        <f t="shared" si="9"/>
        <v>4003260</v>
      </c>
      <c r="IK57" s="15">
        <f t="shared" si="9"/>
        <v>4003280</v>
      </c>
      <c r="IL57" s="15">
        <f t="shared" si="9"/>
        <v>4003300</v>
      </c>
      <c r="IM57" s="15">
        <f t="shared" si="9"/>
        <v>4003320</v>
      </c>
      <c r="IN57" s="15">
        <f t="shared" si="9"/>
        <v>4003340</v>
      </c>
      <c r="IO57" s="15">
        <f t="shared" si="9"/>
        <v>4003360</v>
      </c>
      <c r="IP57" s="15">
        <f t="shared" si="9"/>
        <v>4003380</v>
      </c>
      <c r="IQ57" s="15">
        <f t="shared" si="9"/>
        <v>4003400</v>
      </c>
      <c r="IR57" s="15">
        <f t="shared" si="9"/>
        <v>4003420</v>
      </c>
      <c r="IS57" s="15">
        <f t="shared" si="9"/>
        <v>4003440</v>
      </c>
      <c r="IT57" s="15">
        <f t="shared" si="9"/>
        <v>4003460</v>
      </c>
      <c r="IU57" s="15">
        <f t="shared" si="9"/>
        <v>4003480</v>
      </c>
      <c r="IV57" s="15">
        <f t="shared" si="9"/>
        <v>4003500</v>
      </c>
      <c r="IW57" s="15">
        <f t="shared" si="9"/>
        <v>4003520</v>
      </c>
      <c r="IX57" s="15">
        <f t="shared" si="9"/>
        <v>4003540</v>
      </c>
      <c r="IY57" s="15">
        <f t="shared" si="9"/>
        <v>4003560</v>
      </c>
      <c r="IZ57" s="15">
        <f t="shared" si="9"/>
        <v>4003580</v>
      </c>
      <c r="JA57" s="15">
        <f t="shared" si="9"/>
        <v>4003600</v>
      </c>
      <c r="JB57" s="15">
        <f t="shared" si="9"/>
        <v>4003620</v>
      </c>
      <c r="JC57" s="15">
        <f t="shared" si="9"/>
        <v>4003640</v>
      </c>
      <c r="JD57" s="15">
        <f t="shared" si="9"/>
        <v>4003660</v>
      </c>
      <c r="JE57" s="15">
        <f t="shared" si="9"/>
        <v>4003680</v>
      </c>
      <c r="JF57" s="15">
        <f t="shared" si="9"/>
        <v>4003700</v>
      </c>
      <c r="JG57" s="15">
        <f t="shared" si="9"/>
        <v>4003720</v>
      </c>
      <c r="JH57" s="15">
        <f t="shared" si="9"/>
        <v>4003740</v>
      </c>
      <c r="JI57" s="15">
        <f t="shared" si="9"/>
        <v>4003760</v>
      </c>
      <c r="JJ57" s="15">
        <f t="shared" si="9"/>
        <v>4003780</v>
      </c>
      <c r="JK57" s="15">
        <f t="shared" si="9"/>
        <v>4003800</v>
      </c>
      <c r="JL57" s="15">
        <f t="shared" ref="JL57:LW57" si="10">JK57+20</f>
        <v>4003820</v>
      </c>
      <c r="JM57" s="21">
        <f t="shared" si="10"/>
        <v>4003840</v>
      </c>
      <c r="JN57" s="15">
        <f t="shared" si="10"/>
        <v>4003860</v>
      </c>
      <c r="JO57" s="15">
        <f t="shared" si="10"/>
        <v>4003880</v>
      </c>
      <c r="JP57" s="15">
        <f t="shared" si="10"/>
        <v>4003900</v>
      </c>
      <c r="JQ57" s="15">
        <f t="shared" si="10"/>
        <v>4003920</v>
      </c>
      <c r="JR57" s="15">
        <f t="shared" si="10"/>
        <v>4003940</v>
      </c>
      <c r="JS57" s="15">
        <f t="shared" si="10"/>
        <v>4003960</v>
      </c>
      <c r="JT57" s="15">
        <f t="shared" si="10"/>
        <v>4003980</v>
      </c>
      <c r="JU57" s="15">
        <f t="shared" si="10"/>
        <v>4004000</v>
      </c>
      <c r="JV57" s="15">
        <f t="shared" si="10"/>
        <v>4004020</v>
      </c>
      <c r="JW57" s="15">
        <f t="shared" si="10"/>
        <v>4004040</v>
      </c>
      <c r="JX57" s="15">
        <f t="shared" si="10"/>
        <v>4004060</v>
      </c>
      <c r="JY57" s="15">
        <f t="shared" si="10"/>
        <v>4004080</v>
      </c>
      <c r="JZ57" s="15">
        <f t="shared" si="10"/>
        <v>4004100</v>
      </c>
      <c r="KA57" s="15">
        <f t="shared" si="10"/>
        <v>4004120</v>
      </c>
      <c r="KB57" s="15">
        <f t="shared" si="10"/>
        <v>4004140</v>
      </c>
      <c r="KC57" s="15">
        <f t="shared" si="10"/>
        <v>4004160</v>
      </c>
      <c r="KD57" s="15">
        <f t="shared" si="10"/>
        <v>4004180</v>
      </c>
      <c r="KE57" s="15">
        <f t="shared" si="10"/>
        <v>4004200</v>
      </c>
      <c r="KF57" s="15">
        <f t="shared" si="10"/>
        <v>4004220</v>
      </c>
      <c r="KG57" s="15">
        <f t="shared" si="10"/>
        <v>4004240</v>
      </c>
      <c r="KH57" s="15">
        <f t="shared" si="10"/>
        <v>4004260</v>
      </c>
      <c r="KI57" s="15">
        <f t="shared" si="10"/>
        <v>4004280</v>
      </c>
      <c r="KJ57" s="15">
        <f t="shared" si="10"/>
        <v>4004300</v>
      </c>
      <c r="KK57" s="15">
        <f t="shared" si="10"/>
        <v>4004320</v>
      </c>
      <c r="KL57" s="15">
        <f t="shared" si="10"/>
        <v>4004340</v>
      </c>
      <c r="KM57" s="15">
        <f t="shared" si="10"/>
        <v>4004360</v>
      </c>
      <c r="KN57" s="15">
        <f t="shared" si="10"/>
        <v>4004380</v>
      </c>
      <c r="KO57" s="15">
        <f t="shared" si="10"/>
        <v>4004400</v>
      </c>
      <c r="KP57" s="15">
        <f t="shared" si="10"/>
        <v>4004420</v>
      </c>
      <c r="KQ57" s="15">
        <f t="shared" si="10"/>
        <v>4004440</v>
      </c>
      <c r="KR57" s="15">
        <f t="shared" si="10"/>
        <v>4004460</v>
      </c>
      <c r="KS57" s="15">
        <f t="shared" si="10"/>
        <v>4004480</v>
      </c>
      <c r="KT57" s="15">
        <f t="shared" si="10"/>
        <v>4004500</v>
      </c>
      <c r="KU57" s="15">
        <f t="shared" si="10"/>
        <v>4004520</v>
      </c>
      <c r="KV57" s="15">
        <f t="shared" si="10"/>
        <v>4004540</v>
      </c>
      <c r="KW57" s="15">
        <f t="shared" si="10"/>
        <v>4004560</v>
      </c>
      <c r="KX57" s="15">
        <f t="shared" si="10"/>
        <v>4004580</v>
      </c>
      <c r="KY57" s="15">
        <f t="shared" si="10"/>
        <v>4004600</v>
      </c>
      <c r="KZ57" s="15">
        <f t="shared" si="10"/>
        <v>4004620</v>
      </c>
      <c r="LA57" s="15">
        <f t="shared" si="10"/>
        <v>4004640</v>
      </c>
      <c r="LB57" s="15">
        <f t="shared" si="10"/>
        <v>4004660</v>
      </c>
      <c r="LC57" s="15">
        <f t="shared" si="10"/>
        <v>4004680</v>
      </c>
      <c r="LD57" s="15">
        <f t="shared" si="10"/>
        <v>4004700</v>
      </c>
      <c r="LE57" s="15">
        <f t="shared" si="10"/>
        <v>4004720</v>
      </c>
      <c r="LF57" s="15">
        <f t="shared" si="10"/>
        <v>4004740</v>
      </c>
      <c r="LG57" s="15">
        <f t="shared" si="10"/>
        <v>4004760</v>
      </c>
      <c r="LH57" s="15">
        <f t="shared" si="10"/>
        <v>4004780</v>
      </c>
      <c r="LI57" s="15">
        <f t="shared" si="10"/>
        <v>4004800</v>
      </c>
      <c r="LJ57" s="15">
        <f t="shared" si="10"/>
        <v>4004820</v>
      </c>
      <c r="LK57" s="15">
        <f t="shared" si="10"/>
        <v>4004840</v>
      </c>
      <c r="LL57" s="15">
        <f t="shared" si="10"/>
        <v>4004860</v>
      </c>
      <c r="LM57" s="15">
        <f t="shared" si="10"/>
        <v>4004880</v>
      </c>
      <c r="LN57" s="15">
        <f t="shared" si="10"/>
        <v>4004900</v>
      </c>
      <c r="LO57" s="15">
        <f t="shared" si="10"/>
        <v>4004920</v>
      </c>
      <c r="LP57" s="15">
        <f t="shared" si="10"/>
        <v>4004940</v>
      </c>
      <c r="LQ57" s="15">
        <f t="shared" si="10"/>
        <v>4004960</v>
      </c>
      <c r="LR57" s="15">
        <f t="shared" si="10"/>
        <v>4004980</v>
      </c>
      <c r="LS57" s="15">
        <f t="shared" si="10"/>
        <v>4005000</v>
      </c>
      <c r="LT57" s="15">
        <f t="shared" si="10"/>
        <v>4005020</v>
      </c>
      <c r="LU57" s="15">
        <f t="shared" si="10"/>
        <v>4005040</v>
      </c>
      <c r="LV57" s="15">
        <f t="shared" si="10"/>
        <v>4005060</v>
      </c>
      <c r="LW57" s="15">
        <f t="shared" si="10"/>
        <v>4005080</v>
      </c>
      <c r="LX57" s="15">
        <f t="shared" ref="LX57:OI57" si="11">LW57+20</f>
        <v>4005100</v>
      </c>
      <c r="LY57" s="15">
        <f t="shared" si="11"/>
        <v>4005120</v>
      </c>
      <c r="LZ57" s="15">
        <f t="shared" si="11"/>
        <v>4005140</v>
      </c>
      <c r="MA57" s="15">
        <f t="shared" si="11"/>
        <v>4005160</v>
      </c>
      <c r="MB57" s="15">
        <f t="shared" si="11"/>
        <v>4005180</v>
      </c>
      <c r="MC57" s="15">
        <f t="shared" si="11"/>
        <v>4005200</v>
      </c>
      <c r="MD57" s="15">
        <f t="shared" si="11"/>
        <v>4005220</v>
      </c>
      <c r="ME57" s="15">
        <f t="shared" si="11"/>
        <v>4005240</v>
      </c>
      <c r="MF57" s="15">
        <f t="shared" si="11"/>
        <v>4005260</v>
      </c>
      <c r="MG57" s="15">
        <f t="shared" si="11"/>
        <v>4005280</v>
      </c>
      <c r="MH57" s="15">
        <f t="shared" si="11"/>
        <v>4005300</v>
      </c>
      <c r="MI57" s="15">
        <f t="shared" si="11"/>
        <v>4005320</v>
      </c>
      <c r="MJ57" s="15">
        <f t="shared" si="11"/>
        <v>4005340</v>
      </c>
      <c r="MK57" s="15">
        <f t="shared" si="11"/>
        <v>4005360</v>
      </c>
      <c r="ML57" s="15">
        <f t="shared" si="11"/>
        <v>4005380</v>
      </c>
      <c r="MM57" s="15">
        <f t="shared" si="11"/>
        <v>4005400</v>
      </c>
      <c r="MN57" s="15">
        <f t="shared" si="11"/>
        <v>4005420</v>
      </c>
      <c r="MO57" s="15">
        <f t="shared" si="11"/>
        <v>4005440</v>
      </c>
      <c r="MP57" s="15">
        <f t="shared" si="11"/>
        <v>4005460</v>
      </c>
      <c r="MQ57" s="15">
        <f t="shared" si="11"/>
        <v>4005480</v>
      </c>
      <c r="MR57" s="15">
        <f t="shared" si="11"/>
        <v>4005500</v>
      </c>
      <c r="MS57" s="15">
        <f t="shared" si="11"/>
        <v>4005520</v>
      </c>
      <c r="MT57" s="15">
        <f t="shared" si="11"/>
        <v>4005540</v>
      </c>
      <c r="MU57" s="15">
        <f t="shared" si="11"/>
        <v>4005560</v>
      </c>
      <c r="MV57" s="15">
        <f t="shared" si="11"/>
        <v>4005580</v>
      </c>
      <c r="MW57" s="15">
        <f t="shared" si="11"/>
        <v>4005600</v>
      </c>
      <c r="MX57" s="15">
        <f t="shared" si="11"/>
        <v>4005620</v>
      </c>
      <c r="MY57" s="15">
        <f t="shared" si="11"/>
        <v>4005640</v>
      </c>
      <c r="MZ57" s="15">
        <f t="shared" si="11"/>
        <v>4005660</v>
      </c>
      <c r="NA57" s="15">
        <f t="shared" si="11"/>
        <v>4005680</v>
      </c>
      <c r="NB57" s="15">
        <f t="shared" si="11"/>
        <v>4005700</v>
      </c>
      <c r="NC57" s="15">
        <f t="shared" si="11"/>
        <v>4005720</v>
      </c>
      <c r="ND57" s="15">
        <f t="shared" si="11"/>
        <v>4005740</v>
      </c>
      <c r="NE57" s="15">
        <f t="shared" si="11"/>
        <v>4005760</v>
      </c>
      <c r="NF57" s="15">
        <f t="shared" si="11"/>
        <v>4005780</v>
      </c>
      <c r="NG57" s="15">
        <f t="shared" si="11"/>
        <v>4005800</v>
      </c>
      <c r="NH57" s="15">
        <f t="shared" si="11"/>
        <v>4005820</v>
      </c>
      <c r="NI57" s="15">
        <f t="shared" si="11"/>
        <v>4005840</v>
      </c>
      <c r="NJ57" s="134">
        <f t="shared" si="11"/>
        <v>4005860</v>
      </c>
      <c r="NK57" s="15">
        <f t="shared" si="11"/>
        <v>4005880</v>
      </c>
      <c r="NL57" s="131">
        <f t="shared" si="11"/>
        <v>4005900</v>
      </c>
      <c r="NM57" s="15">
        <f t="shared" si="11"/>
        <v>4005920</v>
      </c>
      <c r="NN57" s="15">
        <f t="shared" si="11"/>
        <v>4005940</v>
      </c>
      <c r="NO57" s="15">
        <f t="shared" si="11"/>
        <v>4005960</v>
      </c>
      <c r="NP57" s="15">
        <f t="shared" si="11"/>
        <v>4005980</v>
      </c>
      <c r="NQ57" s="132">
        <f>54006000</f>
        <v>54006000</v>
      </c>
      <c r="NR57" s="21">
        <f t="shared" si="11"/>
        <v>54006020</v>
      </c>
      <c r="NS57" s="15">
        <f t="shared" si="11"/>
        <v>54006040</v>
      </c>
      <c r="NT57" s="15">
        <f t="shared" si="11"/>
        <v>54006060</v>
      </c>
      <c r="NU57" s="15">
        <f t="shared" si="11"/>
        <v>54006080</v>
      </c>
      <c r="NV57" s="15">
        <f t="shared" si="11"/>
        <v>54006100</v>
      </c>
      <c r="NW57" s="15">
        <f t="shared" si="11"/>
        <v>54006120</v>
      </c>
      <c r="NX57" s="15">
        <f t="shared" si="11"/>
        <v>54006140</v>
      </c>
      <c r="NY57" s="15">
        <f t="shared" si="11"/>
        <v>54006160</v>
      </c>
      <c r="NZ57" s="15">
        <f t="shared" si="11"/>
        <v>54006180</v>
      </c>
      <c r="OA57" s="15">
        <f t="shared" si="11"/>
        <v>54006200</v>
      </c>
      <c r="OB57" s="15">
        <f t="shared" si="11"/>
        <v>54006220</v>
      </c>
      <c r="OC57" s="15">
        <f t="shared" si="11"/>
        <v>54006240</v>
      </c>
      <c r="OD57" s="15">
        <f t="shared" si="11"/>
        <v>54006260</v>
      </c>
      <c r="OE57" s="15">
        <f t="shared" si="11"/>
        <v>54006280</v>
      </c>
      <c r="OF57" s="15">
        <f t="shared" si="11"/>
        <v>54006300</v>
      </c>
      <c r="OG57" s="15">
        <f t="shared" si="11"/>
        <v>54006320</v>
      </c>
      <c r="OH57" s="15">
        <f t="shared" si="11"/>
        <v>54006340</v>
      </c>
      <c r="OI57" s="15">
        <f t="shared" si="11"/>
        <v>54006360</v>
      </c>
      <c r="OJ57" s="15">
        <f t="shared" ref="OJ57:QU57" si="12">OI57+20</f>
        <v>54006380</v>
      </c>
      <c r="OK57" s="15">
        <f t="shared" si="12"/>
        <v>54006400</v>
      </c>
      <c r="OL57" s="15">
        <f t="shared" si="12"/>
        <v>54006420</v>
      </c>
      <c r="OM57" s="15">
        <f t="shared" si="12"/>
        <v>54006440</v>
      </c>
      <c r="ON57" s="21">
        <f t="shared" si="12"/>
        <v>54006460</v>
      </c>
      <c r="OO57" s="15">
        <f t="shared" si="12"/>
        <v>54006480</v>
      </c>
      <c r="OP57" s="15">
        <f t="shared" si="12"/>
        <v>54006500</v>
      </c>
      <c r="OQ57" s="15">
        <f t="shared" si="12"/>
        <v>54006520</v>
      </c>
      <c r="OR57" s="15">
        <f t="shared" si="12"/>
        <v>54006540</v>
      </c>
      <c r="OS57" s="15">
        <f t="shared" si="12"/>
        <v>54006560</v>
      </c>
      <c r="OT57" s="15">
        <f t="shared" si="12"/>
        <v>54006580</v>
      </c>
      <c r="OU57" s="15">
        <f t="shared" si="12"/>
        <v>54006600</v>
      </c>
      <c r="OV57" s="15">
        <f t="shared" si="12"/>
        <v>54006620</v>
      </c>
      <c r="OW57" s="15">
        <f t="shared" si="12"/>
        <v>54006640</v>
      </c>
      <c r="OX57" s="15">
        <f t="shared" si="12"/>
        <v>54006660</v>
      </c>
      <c r="OY57" s="21">
        <f t="shared" si="12"/>
        <v>54006680</v>
      </c>
      <c r="OZ57" s="15">
        <f t="shared" si="12"/>
        <v>54006700</v>
      </c>
      <c r="PA57" s="15">
        <f t="shared" si="12"/>
        <v>54006720</v>
      </c>
      <c r="PB57" s="15">
        <f t="shared" si="12"/>
        <v>54006740</v>
      </c>
      <c r="PC57" s="15">
        <f t="shared" si="12"/>
        <v>54006760</v>
      </c>
      <c r="PD57" s="15">
        <f t="shared" si="12"/>
        <v>54006780</v>
      </c>
      <c r="PE57" s="15">
        <f t="shared" si="12"/>
        <v>54006800</v>
      </c>
      <c r="PF57" s="15">
        <f t="shared" si="12"/>
        <v>54006820</v>
      </c>
      <c r="PG57" s="15">
        <f t="shared" si="12"/>
        <v>54006840</v>
      </c>
      <c r="PH57" s="15">
        <f t="shared" si="12"/>
        <v>54006860</v>
      </c>
      <c r="PI57" s="21">
        <f t="shared" si="12"/>
        <v>54006880</v>
      </c>
      <c r="PJ57" s="15">
        <f t="shared" si="12"/>
        <v>54006900</v>
      </c>
      <c r="PK57" s="15">
        <f t="shared" si="12"/>
        <v>54006920</v>
      </c>
      <c r="PL57" s="15">
        <f t="shared" si="12"/>
        <v>54006940</v>
      </c>
      <c r="PM57" s="15">
        <f t="shared" si="12"/>
        <v>54006960</v>
      </c>
      <c r="PN57" s="21">
        <f t="shared" si="12"/>
        <v>54006980</v>
      </c>
      <c r="PO57" s="15">
        <f t="shared" si="12"/>
        <v>54007000</v>
      </c>
      <c r="PP57" s="15">
        <f t="shared" si="12"/>
        <v>54007020</v>
      </c>
      <c r="PQ57" s="15">
        <f t="shared" si="12"/>
        <v>54007040</v>
      </c>
      <c r="PR57" s="15">
        <f t="shared" si="12"/>
        <v>54007060</v>
      </c>
      <c r="PS57" s="15">
        <f t="shared" si="12"/>
        <v>54007080</v>
      </c>
      <c r="PT57" s="15">
        <f t="shared" si="12"/>
        <v>54007100</v>
      </c>
      <c r="PU57" s="15">
        <f t="shared" si="12"/>
        <v>54007120</v>
      </c>
      <c r="PV57" s="15">
        <f t="shared" si="12"/>
        <v>54007140</v>
      </c>
      <c r="PW57" s="15">
        <f t="shared" si="12"/>
        <v>54007160</v>
      </c>
      <c r="PX57" s="15">
        <f t="shared" si="12"/>
        <v>54007180</v>
      </c>
      <c r="PY57" s="15">
        <f t="shared" si="12"/>
        <v>54007200</v>
      </c>
      <c r="PZ57" s="15">
        <f t="shared" si="12"/>
        <v>54007220</v>
      </c>
      <c r="QA57" s="21">
        <f t="shared" si="12"/>
        <v>54007240</v>
      </c>
      <c r="QB57" s="15">
        <f t="shared" si="12"/>
        <v>54007260</v>
      </c>
      <c r="QC57" s="15">
        <f t="shared" si="12"/>
        <v>54007280</v>
      </c>
      <c r="QD57" s="21">
        <f t="shared" si="12"/>
        <v>54007300</v>
      </c>
      <c r="QE57" s="15">
        <f t="shared" si="12"/>
        <v>54007320</v>
      </c>
      <c r="QF57" s="15">
        <f t="shared" si="12"/>
        <v>54007340</v>
      </c>
      <c r="QG57" s="15">
        <f t="shared" si="12"/>
        <v>54007360</v>
      </c>
      <c r="QH57" s="15">
        <f t="shared" si="12"/>
        <v>54007380</v>
      </c>
      <c r="QI57" s="21">
        <f t="shared" si="12"/>
        <v>54007400</v>
      </c>
      <c r="QJ57" s="15">
        <f t="shared" si="12"/>
        <v>54007420</v>
      </c>
      <c r="QK57" s="15">
        <f t="shared" si="12"/>
        <v>54007440</v>
      </c>
      <c r="QL57" s="21">
        <f t="shared" si="12"/>
        <v>54007460</v>
      </c>
      <c r="QM57" s="15">
        <f t="shared" si="12"/>
        <v>54007480</v>
      </c>
      <c r="QN57" s="15">
        <f t="shared" si="12"/>
        <v>54007500</v>
      </c>
      <c r="QO57" s="15">
        <f t="shared" si="12"/>
        <v>54007520</v>
      </c>
      <c r="QP57" s="15">
        <f t="shared" si="12"/>
        <v>54007540</v>
      </c>
      <c r="QQ57" s="15">
        <f t="shared" si="12"/>
        <v>54007560</v>
      </c>
      <c r="QR57" s="15">
        <f t="shared" si="12"/>
        <v>54007580</v>
      </c>
      <c r="QS57" s="15">
        <f t="shared" si="12"/>
        <v>54007600</v>
      </c>
      <c r="QT57" s="15">
        <f t="shared" si="12"/>
        <v>54007620</v>
      </c>
      <c r="QU57" s="15">
        <f t="shared" si="12"/>
        <v>54007640</v>
      </c>
      <c r="QV57" s="15">
        <f t="shared" ref="QV57:TG57" si="13">QU57+20</f>
        <v>54007660</v>
      </c>
      <c r="QW57" s="15">
        <f t="shared" si="13"/>
        <v>54007680</v>
      </c>
      <c r="QX57" s="15">
        <f t="shared" si="13"/>
        <v>54007700</v>
      </c>
      <c r="QY57" s="15">
        <f t="shared" si="13"/>
        <v>54007720</v>
      </c>
      <c r="QZ57" s="21">
        <f t="shared" si="13"/>
        <v>54007740</v>
      </c>
      <c r="RA57" s="15">
        <f t="shared" si="13"/>
        <v>54007760</v>
      </c>
      <c r="RB57" s="15">
        <f t="shared" si="13"/>
        <v>54007780</v>
      </c>
      <c r="RC57" s="15">
        <f t="shared" si="13"/>
        <v>54007800</v>
      </c>
      <c r="RD57" s="15">
        <f t="shared" si="13"/>
        <v>54007820</v>
      </c>
      <c r="RE57" s="15">
        <f t="shared" si="13"/>
        <v>54007840</v>
      </c>
      <c r="RF57" s="21">
        <f t="shared" si="13"/>
        <v>54007860</v>
      </c>
      <c r="RG57" s="15">
        <f t="shared" si="13"/>
        <v>54007880</v>
      </c>
      <c r="RH57" s="15">
        <f t="shared" si="13"/>
        <v>54007900</v>
      </c>
      <c r="RI57" s="15">
        <f t="shared" si="13"/>
        <v>54007920</v>
      </c>
      <c r="RJ57" s="21">
        <f t="shared" si="13"/>
        <v>54007940</v>
      </c>
      <c r="RK57" s="15">
        <f t="shared" si="13"/>
        <v>54007960</v>
      </c>
      <c r="RL57" s="15">
        <f t="shared" si="13"/>
        <v>54007980</v>
      </c>
      <c r="RM57" s="15">
        <f t="shared" si="13"/>
        <v>54008000</v>
      </c>
      <c r="RN57" s="21">
        <f t="shared" si="13"/>
        <v>54008020</v>
      </c>
      <c r="RO57" s="15">
        <f t="shared" si="13"/>
        <v>54008040</v>
      </c>
      <c r="RP57" s="15">
        <f t="shared" si="13"/>
        <v>54008060</v>
      </c>
      <c r="RQ57" s="15">
        <f t="shared" si="13"/>
        <v>54008080</v>
      </c>
      <c r="RR57" s="15">
        <f t="shared" si="13"/>
        <v>54008100</v>
      </c>
      <c r="RS57" s="15">
        <f t="shared" si="13"/>
        <v>54008120</v>
      </c>
      <c r="RT57" s="15">
        <f t="shared" si="13"/>
        <v>54008140</v>
      </c>
      <c r="RU57" s="15">
        <f t="shared" si="13"/>
        <v>54008160</v>
      </c>
      <c r="RV57" s="15">
        <f t="shared" si="13"/>
        <v>54008180</v>
      </c>
      <c r="RW57" s="15">
        <f t="shared" si="13"/>
        <v>54008200</v>
      </c>
      <c r="RX57" s="15">
        <f t="shared" si="13"/>
        <v>54008220</v>
      </c>
      <c r="RY57" s="15">
        <f t="shared" si="13"/>
        <v>54008240</v>
      </c>
      <c r="RZ57" s="15">
        <f t="shared" si="13"/>
        <v>54008260</v>
      </c>
      <c r="SA57" s="15">
        <f t="shared" si="13"/>
        <v>54008280</v>
      </c>
      <c r="SB57" s="15">
        <f t="shared" si="13"/>
        <v>54008300</v>
      </c>
      <c r="SC57" s="15">
        <f t="shared" si="13"/>
        <v>54008320</v>
      </c>
      <c r="SD57" s="15">
        <f t="shared" si="13"/>
        <v>54008340</v>
      </c>
      <c r="SE57" s="15">
        <f t="shared" si="13"/>
        <v>54008360</v>
      </c>
      <c r="SF57" s="15">
        <f t="shared" si="13"/>
        <v>54008380</v>
      </c>
      <c r="SG57" s="15">
        <f t="shared" si="13"/>
        <v>54008400</v>
      </c>
      <c r="SH57" s="15">
        <f t="shared" si="13"/>
        <v>54008420</v>
      </c>
      <c r="SI57" s="15">
        <f t="shared" si="13"/>
        <v>54008440</v>
      </c>
      <c r="SJ57" s="15">
        <f t="shared" si="13"/>
        <v>54008460</v>
      </c>
      <c r="SK57" s="15">
        <f t="shared" si="13"/>
        <v>54008480</v>
      </c>
      <c r="SL57" s="15">
        <f t="shared" si="13"/>
        <v>54008500</v>
      </c>
      <c r="SM57" s="15">
        <f t="shared" si="13"/>
        <v>54008520</v>
      </c>
      <c r="SN57" s="15">
        <f t="shared" si="13"/>
        <v>54008540</v>
      </c>
      <c r="SO57" s="15">
        <f t="shared" si="13"/>
        <v>54008560</v>
      </c>
      <c r="SP57" s="15">
        <f t="shared" si="13"/>
        <v>54008580</v>
      </c>
      <c r="SQ57" s="15">
        <f t="shared" si="13"/>
        <v>54008600</v>
      </c>
      <c r="SR57" s="15">
        <f t="shared" si="13"/>
        <v>54008620</v>
      </c>
      <c r="SS57" s="15">
        <f t="shared" si="13"/>
        <v>54008640</v>
      </c>
      <c r="ST57" s="15">
        <f t="shared" si="13"/>
        <v>54008660</v>
      </c>
      <c r="SU57" s="15">
        <f t="shared" si="13"/>
        <v>54008680</v>
      </c>
      <c r="SV57" s="15">
        <f t="shared" si="13"/>
        <v>54008700</v>
      </c>
      <c r="SW57" s="15">
        <f t="shared" si="13"/>
        <v>54008720</v>
      </c>
      <c r="SX57" s="15">
        <f t="shared" si="13"/>
        <v>54008740</v>
      </c>
      <c r="SY57" s="15">
        <f t="shared" si="13"/>
        <v>54008760</v>
      </c>
      <c r="SZ57" s="15">
        <f t="shared" si="13"/>
        <v>54008780</v>
      </c>
      <c r="TA57" s="21">
        <f t="shared" si="13"/>
        <v>54008800</v>
      </c>
      <c r="TB57" s="15">
        <f t="shared" si="13"/>
        <v>54008820</v>
      </c>
      <c r="TC57" s="15">
        <f t="shared" si="13"/>
        <v>54008840</v>
      </c>
      <c r="TD57" s="15">
        <f t="shared" si="13"/>
        <v>54008860</v>
      </c>
      <c r="TE57" s="15">
        <f t="shared" si="13"/>
        <v>54008880</v>
      </c>
      <c r="TF57" s="15">
        <f t="shared" si="13"/>
        <v>54008900</v>
      </c>
      <c r="TG57" s="15">
        <f t="shared" si="13"/>
        <v>54008920</v>
      </c>
      <c r="TH57" s="15">
        <f t="shared" ref="TH57:VS57" si="14">TG57+20</f>
        <v>54008940</v>
      </c>
      <c r="TI57" s="15">
        <f t="shared" si="14"/>
        <v>54008960</v>
      </c>
      <c r="TJ57" s="15">
        <f t="shared" si="14"/>
        <v>54008980</v>
      </c>
      <c r="TK57" s="15">
        <f t="shared" si="14"/>
        <v>54009000</v>
      </c>
      <c r="TL57" s="15">
        <f t="shared" si="14"/>
        <v>54009020</v>
      </c>
      <c r="TM57" s="15">
        <f t="shared" si="14"/>
        <v>54009040</v>
      </c>
      <c r="TN57" s="15">
        <f t="shared" si="14"/>
        <v>54009060</v>
      </c>
      <c r="TO57" s="15">
        <f t="shared" si="14"/>
        <v>54009080</v>
      </c>
      <c r="TP57" s="15">
        <f t="shared" si="14"/>
        <v>54009100</v>
      </c>
      <c r="TQ57" s="15">
        <f t="shared" si="14"/>
        <v>54009120</v>
      </c>
      <c r="TR57" s="15">
        <f t="shared" si="14"/>
        <v>54009140</v>
      </c>
      <c r="TS57" s="15">
        <f t="shared" si="14"/>
        <v>54009160</v>
      </c>
      <c r="TT57" s="15">
        <f t="shared" si="14"/>
        <v>54009180</v>
      </c>
      <c r="TU57" s="15">
        <f t="shared" si="14"/>
        <v>54009200</v>
      </c>
      <c r="TV57" s="15">
        <f t="shared" si="14"/>
        <v>54009220</v>
      </c>
      <c r="TW57" s="15">
        <f t="shared" si="14"/>
        <v>54009240</v>
      </c>
      <c r="TX57" s="15">
        <f t="shared" si="14"/>
        <v>54009260</v>
      </c>
      <c r="TY57" s="15">
        <f t="shared" si="14"/>
        <v>54009280</v>
      </c>
      <c r="TZ57" s="15">
        <f t="shared" si="14"/>
        <v>54009300</v>
      </c>
      <c r="UA57" s="15">
        <f t="shared" si="14"/>
        <v>54009320</v>
      </c>
      <c r="UB57" s="15">
        <f t="shared" si="14"/>
        <v>54009340</v>
      </c>
      <c r="UC57" s="15">
        <f t="shared" si="14"/>
        <v>54009360</v>
      </c>
      <c r="UD57" s="15">
        <f t="shared" si="14"/>
        <v>54009380</v>
      </c>
      <c r="UE57" s="15">
        <f t="shared" si="14"/>
        <v>54009400</v>
      </c>
      <c r="UF57" s="15">
        <f t="shared" si="14"/>
        <v>54009420</v>
      </c>
      <c r="UG57" s="15">
        <f t="shared" si="14"/>
        <v>54009440</v>
      </c>
      <c r="UH57" s="15">
        <f t="shared" si="14"/>
        <v>54009460</v>
      </c>
      <c r="UI57" s="15">
        <f t="shared" si="14"/>
        <v>54009480</v>
      </c>
      <c r="UJ57" s="15">
        <f t="shared" si="14"/>
        <v>54009500</v>
      </c>
      <c r="UK57" s="15">
        <f t="shared" si="14"/>
        <v>54009520</v>
      </c>
      <c r="UL57" s="15">
        <f t="shared" si="14"/>
        <v>54009540</v>
      </c>
      <c r="UM57" s="15">
        <f t="shared" si="14"/>
        <v>54009560</v>
      </c>
      <c r="UN57" s="15">
        <f t="shared" si="14"/>
        <v>54009580</v>
      </c>
      <c r="UO57" s="15">
        <f t="shared" si="14"/>
        <v>54009600</v>
      </c>
      <c r="UP57" s="15">
        <f t="shared" si="14"/>
        <v>54009620</v>
      </c>
      <c r="UQ57" s="15">
        <f t="shared" si="14"/>
        <v>54009640</v>
      </c>
      <c r="UR57" s="15">
        <f t="shared" si="14"/>
        <v>54009660</v>
      </c>
      <c r="US57" s="15">
        <f t="shared" si="14"/>
        <v>54009680</v>
      </c>
      <c r="UT57" s="15">
        <f t="shared" si="14"/>
        <v>54009700</v>
      </c>
      <c r="UU57" s="15">
        <f t="shared" si="14"/>
        <v>54009720</v>
      </c>
      <c r="UV57" s="15">
        <f t="shared" si="14"/>
        <v>54009740</v>
      </c>
      <c r="UW57" s="15">
        <f t="shared" si="14"/>
        <v>54009760</v>
      </c>
      <c r="UX57" s="15">
        <f t="shared" si="14"/>
        <v>54009780</v>
      </c>
      <c r="UY57" s="15">
        <f t="shared" si="14"/>
        <v>54009800</v>
      </c>
      <c r="UZ57" s="15">
        <f t="shared" si="14"/>
        <v>54009820</v>
      </c>
      <c r="VA57" s="15">
        <f t="shared" si="14"/>
        <v>54009840</v>
      </c>
      <c r="VB57" s="15">
        <f t="shared" si="14"/>
        <v>54009860</v>
      </c>
      <c r="VC57" s="15">
        <f t="shared" si="14"/>
        <v>54009880</v>
      </c>
      <c r="VD57" s="15">
        <f t="shared" si="14"/>
        <v>54009900</v>
      </c>
      <c r="VE57" s="15">
        <f t="shared" si="14"/>
        <v>54009920</v>
      </c>
      <c r="VF57" s="15">
        <f t="shared" si="14"/>
        <v>54009940</v>
      </c>
      <c r="VG57" s="15">
        <f t="shared" si="14"/>
        <v>54009960</v>
      </c>
      <c r="VH57" s="15">
        <f t="shared" si="14"/>
        <v>54009980</v>
      </c>
      <c r="VI57" s="15">
        <f t="shared" si="14"/>
        <v>54010000</v>
      </c>
      <c r="VJ57" s="15">
        <f t="shared" si="14"/>
        <v>54010020</v>
      </c>
      <c r="VK57" s="15">
        <f t="shared" si="14"/>
        <v>54010040</v>
      </c>
      <c r="VL57" s="15">
        <f t="shared" si="14"/>
        <v>54010060</v>
      </c>
      <c r="VM57" s="15">
        <f t="shared" si="14"/>
        <v>54010080</v>
      </c>
      <c r="VN57" s="21">
        <f t="shared" si="14"/>
        <v>54010100</v>
      </c>
      <c r="VO57" s="15">
        <f t="shared" si="14"/>
        <v>54010120</v>
      </c>
      <c r="VP57" s="15">
        <f t="shared" si="14"/>
        <v>54010140</v>
      </c>
      <c r="VQ57" s="15">
        <f t="shared" si="14"/>
        <v>54010160</v>
      </c>
      <c r="VR57" s="15">
        <f t="shared" si="14"/>
        <v>54010180</v>
      </c>
      <c r="VS57" s="15">
        <f t="shared" si="14"/>
        <v>54010200</v>
      </c>
      <c r="VT57" s="15">
        <f t="shared" ref="VT57:YE57" si="15">VS57+20</f>
        <v>54010220</v>
      </c>
      <c r="VU57" s="15">
        <f t="shared" si="15"/>
        <v>54010240</v>
      </c>
      <c r="VV57" s="15">
        <f t="shared" si="15"/>
        <v>54010260</v>
      </c>
      <c r="VW57" s="15">
        <f t="shared" si="15"/>
        <v>54010280</v>
      </c>
      <c r="VX57" s="15">
        <f t="shared" si="15"/>
        <v>54010300</v>
      </c>
      <c r="VY57" s="15">
        <f t="shared" si="15"/>
        <v>54010320</v>
      </c>
      <c r="VZ57" s="15">
        <f t="shared" si="15"/>
        <v>54010340</v>
      </c>
      <c r="WA57" s="15">
        <f t="shared" si="15"/>
        <v>54010360</v>
      </c>
      <c r="WB57" s="15">
        <f t="shared" si="15"/>
        <v>54010380</v>
      </c>
      <c r="WC57" s="15">
        <f t="shared" si="15"/>
        <v>54010400</v>
      </c>
      <c r="WD57" s="15">
        <f t="shared" si="15"/>
        <v>54010420</v>
      </c>
      <c r="WE57" s="15">
        <f t="shared" si="15"/>
        <v>54010440</v>
      </c>
      <c r="WF57" s="15">
        <f t="shared" si="15"/>
        <v>54010460</v>
      </c>
      <c r="WG57" s="15">
        <f t="shared" si="15"/>
        <v>54010480</v>
      </c>
      <c r="WH57" s="15">
        <f t="shared" si="15"/>
        <v>54010500</v>
      </c>
      <c r="WI57" s="15">
        <f t="shared" si="15"/>
        <v>54010520</v>
      </c>
      <c r="WJ57" s="15">
        <f t="shared" si="15"/>
        <v>54010540</v>
      </c>
      <c r="WK57" s="15">
        <f t="shared" si="15"/>
        <v>54010560</v>
      </c>
      <c r="WL57" s="15">
        <f t="shared" si="15"/>
        <v>54010580</v>
      </c>
      <c r="WM57" s="21">
        <f t="shared" si="15"/>
        <v>54010600</v>
      </c>
      <c r="WN57" s="15">
        <f t="shared" si="15"/>
        <v>54010620</v>
      </c>
      <c r="WO57" s="15">
        <f t="shared" si="15"/>
        <v>54010640</v>
      </c>
      <c r="WP57" s="15">
        <f t="shared" si="15"/>
        <v>54010660</v>
      </c>
      <c r="WQ57" s="15">
        <f t="shared" si="15"/>
        <v>54010680</v>
      </c>
      <c r="WR57" s="15">
        <f t="shared" si="15"/>
        <v>54010700</v>
      </c>
      <c r="WS57" s="15">
        <f t="shared" si="15"/>
        <v>54010720</v>
      </c>
      <c r="WT57" s="15">
        <f t="shared" si="15"/>
        <v>54010740</v>
      </c>
      <c r="WU57" s="15">
        <f t="shared" si="15"/>
        <v>54010760</v>
      </c>
      <c r="WV57" s="15">
        <f t="shared" si="15"/>
        <v>54010780</v>
      </c>
      <c r="WW57" s="15">
        <f t="shared" si="15"/>
        <v>54010800</v>
      </c>
      <c r="WX57" s="15">
        <f t="shared" si="15"/>
        <v>54010820</v>
      </c>
      <c r="WY57" s="15">
        <f t="shared" si="15"/>
        <v>54010840</v>
      </c>
      <c r="WZ57" s="15">
        <f t="shared" si="15"/>
        <v>54010860</v>
      </c>
      <c r="XA57" s="15">
        <f t="shared" si="15"/>
        <v>54010880</v>
      </c>
      <c r="XB57" s="15">
        <f t="shared" si="15"/>
        <v>54010900</v>
      </c>
      <c r="XC57" s="15">
        <f t="shared" si="15"/>
        <v>54010920</v>
      </c>
      <c r="XD57" s="15">
        <f t="shared" si="15"/>
        <v>54010940</v>
      </c>
      <c r="XE57" s="15">
        <f t="shared" si="15"/>
        <v>54010960</v>
      </c>
      <c r="XF57" s="15">
        <f t="shared" si="15"/>
        <v>54010980</v>
      </c>
      <c r="XG57" s="15">
        <f t="shared" si="15"/>
        <v>54011000</v>
      </c>
      <c r="XH57" s="15">
        <f t="shared" si="15"/>
        <v>54011020</v>
      </c>
      <c r="XI57" s="15">
        <f t="shared" si="15"/>
        <v>54011040</v>
      </c>
      <c r="XJ57" s="15">
        <f t="shared" si="15"/>
        <v>54011060</v>
      </c>
      <c r="XK57" s="15">
        <f t="shared" si="15"/>
        <v>54011080</v>
      </c>
      <c r="XL57" s="21">
        <f t="shared" si="15"/>
        <v>54011100</v>
      </c>
      <c r="XM57" s="15">
        <f t="shared" si="15"/>
        <v>54011120</v>
      </c>
      <c r="XN57" s="15">
        <f t="shared" si="15"/>
        <v>54011140</v>
      </c>
      <c r="XO57" s="15">
        <f t="shared" si="15"/>
        <v>54011160</v>
      </c>
      <c r="XP57" s="15">
        <f t="shared" si="15"/>
        <v>54011180</v>
      </c>
      <c r="XQ57" s="15">
        <f t="shared" si="15"/>
        <v>54011200</v>
      </c>
      <c r="XR57" s="15">
        <f t="shared" si="15"/>
        <v>54011220</v>
      </c>
      <c r="XS57" s="15">
        <f t="shared" si="15"/>
        <v>54011240</v>
      </c>
      <c r="XT57" s="15">
        <f t="shared" si="15"/>
        <v>54011260</v>
      </c>
      <c r="XU57" s="15">
        <f t="shared" si="15"/>
        <v>54011280</v>
      </c>
      <c r="XV57" s="15">
        <f t="shared" si="15"/>
        <v>54011300</v>
      </c>
      <c r="XW57" s="15">
        <f t="shared" si="15"/>
        <v>54011320</v>
      </c>
      <c r="XX57" s="15">
        <f t="shared" si="15"/>
        <v>54011340</v>
      </c>
      <c r="XY57" s="21">
        <f t="shared" si="15"/>
        <v>54011360</v>
      </c>
      <c r="XZ57" s="15">
        <f t="shared" si="15"/>
        <v>54011380</v>
      </c>
      <c r="YA57" s="15">
        <f t="shared" si="15"/>
        <v>54011400</v>
      </c>
      <c r="YB57" s="15">
        <f t="shared" si="15"/>
        <v>54011420</v>
      </c>
      <c r="YC57" s="15">
        <f t="shared" si="15"/>
        <v>54011440</v>
      </c>
      <c r="YD57" s="15">
        <f t="shared" si="15"/>
        <v>54011460</v>
      </c>
      <c r="YE57" s="15">
        <f t="shared" si="15"/>
        <v>54011480</v>
      </c>
      <c r="YF57" s="15">
        <f t="shared" ref="YF57:AAP57" si="16">YE57+20</f>
        <v>54011500</v>
      </c>
      <c r="YG57" s="15">
        <f t="shared" si="16"/>
        <v>54011520</v>
      </c>
      <c r="YH57" s="15">
        <f t="shared" si="16"/>
        <v>54011540</v>
      </c>
      <c r="YI57" s="15">
        <f t="shared" si="16"/>
        <v>54011560</v>
      </c>
      <c r="YJ57" s="15">
        <f t="shared" si="16"/>
        <v>54011580</v>
      </c>
      <c r="YK57" s="15">
        <f t="shared" si="16"/>
        <v>54011600</v>
      </c>
      <c r="YL57" s="15">
        <f t="shared" si="16"/>
        <v>54011620</v>
      </c>
      <c r="YM57" s="15">
        <f t="shared" si="16"/>
        <v>54011640</v>
      </c>
      <c r="YN57" s="15">
        <f t="shared" si="16"/>
        <v>54011660</v>
      </c>
      <c r="YO57" s="15">
        <f t="shared" si="16"/>
        <v>54011680</v>
      </c>
      <c r="YP57" s="15">
        <f t="shared" si="16"/>
        <v>54011700</v>
      </c>
      <c r="YQ57" s="15">
        <f t="shared" si="16"/>
        <v>54011720</v>
      </c>
      <c r="YR57" s="15">
        <f t="shared" si="16"/>
        <v>54011740</v>
      </c>
      <c r="YS57" s="15">
        <f t="shared" si="16"/>
        <v>54011760</v>
      </c>
      <c r="YT57" s="21">
        <f t="shared" si="16"/>
        <v>54011780</v>
      </c>
      <c r="YU57" s="15">
        <f t="shared" si="16"/>
        <v>54011800</v>
      </c>
      <c r="YV57" s="15">
        <f t="shared" si="16"/>
        <v>54011820</v>
      </c>
      <c r="YW57" s="15">
        <f t="shared" si="16"/>
        <v>54011840</v>
      </c>
      <c r="YX57" s="15">
        <f t="shared" si="16"/>
        <v>54011860</v>
      </c>
      <c r="YY57" s="15">
        <f t="shared" si="16"/>
        <v>54011880</v>
      </c>
      <c r="YZ57" s="15">
        <f t="shared" si="16"/>
        <v>54011900</v>
      </c>
      <c r="ZA57" s="15">
        <f t="shared" si="16"/>
        <v>54011920</v>
      </c>
      <c r="ZB57" s="15">
        <f t="shared" si="16"/>
        <v>54011940</v>
      </c>
      <c r="ZC57" s="15">
        <f t="shared" si="16"/>
        <v>54011960</v>
      </c>
      <c r="ZD57" s="15">
        <f t="shared" si="16"/>
        <v>54011980</v>
      </c>
      <c r="ZE57" s="15">
        <f t="shared" si="16"/>
        <v>54012000</v>
      </c>
      <c r="ZF57" s="15">
        <f t="shared" si="16"/>
        <v>54012020</v>
      </c>
      <c r="ZG57" s="15">
        <f t="shared" si="16"/>
        <v>54012040</v>
      </c>
      <c r="ZH57" s="15">
        <f t="shared" si="16"/>
        <v>54012060</v>
      </c>
      <c r="ZI57" s="15">
        <f t="shared" si="16"/>
        <v>54012080</v>
      </c>
      <c r="ZJ57" s="15">
        <f t="shared" si="16"/>
        <v>54012100</v>
      </c>
      <c r="ZK57" s="15">
        <f t="shared" si="16"/>
        <v>54012120</v>
      </c>
      <c r="ZL57" s="15">
        <f t="shared" si="16"/>
        <v>54012140</v>
      </c>
      <c r="ZM57" s="15">
        <f t="shared" si="16"/>
        <v>54012160</v>
      </c>
      <c r="ZN57" s="15">
        <f t="shared" si="16"/>
        <v>54012180</v>
      </c>
      <c r="ZO57" s="21">
        <f t="shared" si="16"/>
        <v>54012200</v>
      </c>
      <c r="ZP57" s="15">
        <f t="shared" si="16"/>
        <v>54012220</v>
      </c>
      <c r="ZQ57" s="15">
        <f t="shared" si="16"/>
        <v>54012240</v>
      </c>
      <c r="ZR57" s="15">
        <f t="shared" si="16"/>
        <v>54012260</v>
      </c>
      <c r="ZS57" s="15">
        <f t="shared" si="16"/>
        <v>54012280</v>
      </c>
      <c r="ZT57" s="21">
        <f t="shared" si="16"/>
        <v>54012300</v>
      </c>
      <c r="ZU57" s="15">
        <f t="shared" si="16"/>
        <v>54012320</v>
      </c>
      <c r="ZV57" s="15">
        <f t="shared" si="16"/>
        <v>54012340</v>
      </c>
      <c r="ZW57" s="15">
        <f t="shared" si="16"/>
        <v>54012360</v>
      </c>
      <c r="ZX57" s="15">
        <f t="shared" si="16"/>
        <v>54012380</v>
      </c>
      <c r="ZY57" s="15">
        <f t="shared" si="16"/>
        <v>54012400</v>
      </c>
      <c r="ZZ57" s="15">
        <f t="shared" si="16"/>
        <v>54012420</v>
      </c>
      <c r="AAA57" s="15">
        <f t="shared" si="16"/>
        <v>54012440</v>
      </c>
      <c r="AAB57" s="15">
        <f t="shared" si="16"/>
        <v>54012460</v>
      </c>
      <c r="AAC57" s="132">
        <f>54012472</f>
        <v>54012472</v>
      </c>
      <c r="AAD57" s="15">
        <v>4011400</v>
      </c>
      <c r="AAE57" s="15">
        <f t="shared" si="16"/>
        <v>4011420</v>
      </c>
      <c r="AAF57" s="15">
        <f t="shared" si="16"/>
        <v>4011440</v>
      </c>
      <c r="AAG57" s="15">
        <f t="shared" si="16"/>
        <v>4011460</v>
      </c>
      <c r="AAH57" s="22">
        <f t="shared" si="16"/>
        <v>4011480</v>
      </c>
      <c r="AAI57" s="15">
        <f t="shared" si="16"/>
        <v>4011500</v>
      </c>
      <c r="AAJ57" s="15">
        <f t="shared" si="16"/>
        <v>4011520</v>
      </c>
      <c r="AAK57" s="15">
        <f t="shared" si="16"/>
        <v>4011540</v>
      </c>
      <c r="AAL57" s="15">
        <f t="shared" si="16"/>
        <v>4011560</v>
      </c>
      <c r="AAM57" s="15">
        <f t="shared" si="16"/>
        <v>4011580</v>
      </c>
      <c r="AAN57" s="15">
        <f t="shared" si="16"/>
        <v>4011600</v>
      </c>
      <c r="AAO57" s="15">
        <f t="shared" si="16"/>
        <v>4011620</v>
      </c>
      <c r="AAP57" s="15">
        <f t="shared" si="16"/>
        <v>4011640</v>
      </c>
      <c r="AAQ57" s="15">
        <f t="shared" ref="AAQ57:ADB57" si="17">AAP57+20</f>
        <v>4011660</v>
      </c>
      <c r="AAR57" s="15">
        <f t="shared" si="17"/>
        <v>4011680</v>
      </c>
      <c r="AAS57" s="15">
        <f t="shared" si="17"/>
        <v>4011700</v>
      </c>
      <c r="AAT57" s="15">
        <f t="shared" si="17"/>
        <v>4011720</v>
      </c>
      <c r="AAU57" s="15">
        <f t="shared" si="17"/>
        <v>4011740</v>
      </c>
      <c r="AAV57" s="15">
        <f t="shared" si="17"/>
        <v>4011760</v>
      </c>
      <c r="AAW57" s="15">
        <f t="shared" si="17"/>
        <v>4011780</v>
      </c>
      <c r="AAX57" s="15">
        <f t="shared" si="17"/>
        <v>4011800</v>
      </c>
      <c r="AAY57" s="15">
        <f t="shared" si="17"/>
        <v>4011820</v>
      </c>
      <c r="AAZ57" s="15">
        <f t="shared" si="17"/>
        <v>4011840</v>
      </c>
      <c r="ABA57" s="15">
        <f t="shared" si="17"/>
        <v>4011860</v>
      </c>
      <c r="ABB57" s="15">
        <f t="shared" si="17"/>
        <v>4011880</v>
      </c>
      <c r="ABC57" s="21">
        <f t="shared" si="17"/>
        <v>4011900</v>
      </c>
      <c r="ABD57" s="15">
        <f t="shared" si="17"/>
        <v>4011920</v>
      </c>
      <c r="ABE57" s="15">
        <f t="shared" si="17"/>
        <v>4011940</v>
      </c>
      <c r="ABF57" s="15">
        <f t="shared" si="17"/>
        <v>4011960</v>
      </c>
      <c r="ABG57" s="15">
        <f t="shared" si="17"/>
        <v>4011980</v>
      </c>
      <c r="ABH57" s="15">
        <f t="shared" si="17"/>
        <v>4012000</v>
      </c>
      <c r="ABI57" s="15">
        <f t="shared" si="17"/>
        <v>4012020</v>
      </c>
      <c r="ABJ57" s="15">
        <f t="shared" si="17"/>
        <v>4012040</v>
      </c>
      <c r="ABK57" s="15">
        <f t="shared" si="17"/>
        <v>4012060</v>
      </c>
      <c r="ABL57" s="15">
        <f t="shared" si="17"/>
        <v>4012080</v>
      </c>
      <c r="ABM57" s="15">
        <f t="shared" si="17"/>
        <v>4012100</v>
      </c>
      <c r="ABN57" s="15">
        <f t="shared" si="17"/>
        <v>4012120</v>
      </c>
      <c r="ABO57" s="15">
        <f t="shared" si="17"/>
        <v>4012140</v>
      </c>
      <c r="ABP57" s="15">
        <f t="shared" si="17"/>
        <v>4012160</v>
      </c>
      <c r="ABQ57" s="15">
        <f t="shared" si="17"/>
        <v>4012180</v>
      </c>
      <c r="ABR57" s="15">
        <f t="shared" si="17"/>
        <v>4012200</v>
      </c>
      <c r="ABS57" s="15">
        <f t="shared" si="17"/>
        <v>4012220</v>
      </c>
      <c r="ABT57" s="15">
        <f t="shared" si="17"/>
        <v>4012240</v>
      </c>
      <c r="ABU57" s="15">
        <f t="shared" si="17"/>
        <v>4012260</v>
      </c>
      <c r="ABV57" s="15">
        <f t="shared" si="17"/>
        <v>4012280</v>
      </c>
      <c r="ABW57" s="15">
        <f t="shared" si="17"/>
        <v>4012300</v>
      </c>
      <c r="ABX57" s="21">
        <f t="shared" si="17"/>
        <v>4012320</v>
      </c>
      <c r="ABY57" s="15">
        <f t="shared" si="17"/>
        <v>4012340</v>
      </c>
      <c r="ABZ57" s="15">
        <f t="shared" si="17"/>
        <v>4012360</v>
      </c>
      <c r="ACA57" s="15">
        <f t="shared" si="17"/>
        <v>4012380</v>
      </c>
      <c r="ACB57" s="15">
        <f t="shared" si="17"/>
        <v>4012400</v>
      </c>
      <c r="ACC57" s="15">
        <f t="shared" si="17"/>
        <v>4012420</v>
      </c>
      <c r="ACD57" s="15">
        <f t="shared" si="17"/>
        <v>4012440</v>
      </c>
      <c r="ACE57" s="15">
        <f t="shared" si="17"/>
        <v>4012460</v>
      </c>
      <c r="ACF57" s="15">
        <f t="shared" si="17"/>
        <v>4012480</v>
      </c>
      <c r="ACG57" s="15">
        <f t="shared" si="17"/>
        <v>4012500</v>
      </c>
      <c r="ACH57" s="15">
        <f t="shared" si="17"/>
        <v>4012520</v>
      </c>
      <c r="ACI57" s="15">
        <f t="shared" si="17"/>
        <v>4012540</v>
      </c>
      <c r="ACJ57" s="15">
        <f t="shared" si="17"/>
        <v>4012560</v>
      </c>
      <c r="ACK57" s="15">
        <f t="shared" si="17"/>
        <v>4012580</v>
      </c>
      <c r="ACL57" s="15">
        <f t="shared" si="17"/>
        <v>4012600</v>
      </c>
      <c r="ACM57" s="15">
        <f t="shared" si="17"/>
        <v>4012620</v>
      </c>
      <c r="ACN57" s="15">
        <f t="shared" si="17"/>
        <v>4012640</v>
      </c>
      <c r="ACO57" s="15">
        <f t="shared" si="17"/>
        <v>4012660</v>
      </c>
      <c r="ACP57" s="15">
        <f t="shared" si="17"/>
        <v>4012680</v>
      </c>
      <c r="ACQ57" s="15">
        <f t="shared" si="17"/>
        <v>4012700</v>
      </c>
      <c r="ACR57" s="15">
        <f t="shared" si="17"/>
        <v>4012720</v>
      </c>
      <c r="ACS57" s="15">
        <f t="shared" si="17"/>
        <v>4012740</v>
      </c>
      <c r="ACT57" s="21">
        <f t="shared" si="17"/>
        <v>4012760</v>
      </c>
      <c r="ACU57" s="15">
        <f t="shared" si="17"/>
        <v>4012780</v>
      </c>
      <c r="ACV57" s="15">
        <f t="shared" si="17"/>
        <v>4012800</v>
      </c>
      <c r="ACW57" s="15">
        <f t="shared" si="17"/>
        <v>4012820</v>
      </c>
      <c r="ACX57" s="15">
        <f t="shared" si="17"/>
        <v>4012840</v>
      </c>
      <c r="ACY57" s="15">
        <f t="shared" si="17"/>
        <v>4012860</v>
      </c>
      <c r="ACZ57" s="15">
        <f t="shared" si="17"/>
        <v>4012880</v>
      </c>
      <c r="ADA57" s="15">
        <f t="shared" si="17"/>
        <v>4012900</v>
      </c>
      <c r="ADB57" s="15">
        <f t="shared" si="17"/>
        <v>4012920</v>
      </c>
      <c r="ADC57" s="15">
        <f t="shared" ref="ADC57:AFN57" si="18">ADB57+20</f>
        <v>4012940</v>
      </c>
      <c r="ADD57" s="21">
        <f t="shared" si="18"/>
        <v>4012960</v>
      </c>
      <c r="ADE57" s="15">
        <f t="shared" si="18"/>
        <v>4012980</v>
      </c>
      <c r="ADF57" s="15">
        <f t="shared" si="18"/>
        <v>4013000</v>
      </c>
      <c r="ADG57" s="15">
        <f t="shared" si="18"/>
        <v>4013020</v>
      </c>
      <c r="ADH57" s="15">
        <f t="shared" si="18"/>
        <v>4013040</v>
      </c>
      <c r="ADI57" s="15">
        <f t="shared" si="18"/>
        <v>4013060</v>
      </c>
      <c r="ADJ57" s="15">
        <f t="shared" si="18"/>
        <v>4013080</v>
      </c>
      <c r="ADK57" s="15">
        <f t="shared" si="18"/>
        <v>4013100</v>
      </c>
      <c r="ADL57" s="15">
        <f t="shared" si="18"/>
        <v>4013120</v>
      </c>
      <c r="ADM57" s="15">
        <f t="shared" si="18"/>
        <v>4013140</v>
      </c>
      <c r="ADN57" s="15">
        <f t="shared" si="18"/>
        <v>4013160</v>
      </c>
      <c r="ADO57" s="15">
        <f t="shared" si="18"/>
        <v>4013180</v>
      </c>
      <c r="ADP57" s="15">
        <f t="shared" si="18"/>
        <v>4013200</v>
      </c>
      <c r="ADQ57" s="15">
        <f t="shared" si="18"/>
        <v>4013220</v>
      </c>
      <c r="ADR57" s="15">
        <f t="shared" si="18"/>
        <v>4013240</v>
      </c>
      <c r="ADS57" s="15">
        <f t="shared" si="18"/>
        <v>4013260</v>
      </c>
      <c r="ADT57" s="15">
        <f t="shared" si="18"/>
        <v>4013280</v>
      </c>
      <c r="ADU57" s="15">
        <f t="shared" si="18"/>
        <v>4013300</v>
      </c>
      <c r="ADV57" s="15">
        <f t="shared" si="18"/>
        <v>4013320</v>
      </c>
      <c r="ADW57" s="15">
        <f t="shared" si="18"/>
        <v>4013340</v>
      </c>
      <c r="ADX57" s="15">
        <f t="shared" si="18"/>
        <v>4013360</v>
      </c>
      <c r="ADY57" s="15">
        <f t="shared" si="18"/>
        <v>4013380</v>
      </c>
      <c r="ADZ57" s="15">
        <f t="shared" si="18"/>
        <v>4013400</v>
      </c>
      <c r="AEA57" s="15">
        <f t="shared" si="18"/>
        <v>4013420</v>
      </c>
      <c r="AEB57" s="15">
        <f t="shared" si="18"/>
        <v>4013440</v>
      </c>
      <c r="AEC57" s="15">
        <f t="shared" si="18"/>
        <v>4013460</v>
      </c>
      <c r="AED57" s="15">
        <f t="shared" si="18"/>
        <v>4013480</v>
      </c>
      <c r="AEE57" s="15">
        <f t="shared" si="18"/>
        <v>4013500</v>
      </c>
      <c r="AEF57" s="15">
        <f t="shared" si="18"/>
        <v>4013520</v>
      </c>
      <c r="AEG57" s="15">
        <f t="shared" si="18"/>
        <v>4013540</v>
      </c>
      <c r="AEH57" s="15">
        <f t="shared" si="18"/>
        <v>4013560</v>
      </c>
      <c r="AEI57" s="15">
        <f t="shared" si="18"/>
        <v>4013580</v>
      </c>
      <c r="AEJ57" s="15">
        <f t="shared" si="18"/>
        <v>4013600</v>
      </c>
      <c r="AEK57" s="15">
        <f t="shared" si="18"/>
        <v>4013620</v>
      </c>
      <c r="AEL57" s="15">
        <f t="shared" si="18"/>
        <v>4013640</v>
      </c>
      <c r="AEM57" s="15">
        <f t="shared" si="18"/>
        <v>4013660</v>
      </c>
      <c r="AEN57" s="15">
        <f t="shared" si="18"/>
        <v>4013680</v>
      </c>
      <c r="AEO57" s="21">
        <f t="shared" si="18"/>
        <v>4013700</v>
      </c>
      <c r="AEP57" s="15">
        <f t="shared" si="18"/>
        <v>4013720</v>
      </c>
      <c r="AEQ57" s="15">
        <f t="shared" si="18"/>
        <v>4013740</v>
      </c>
      <c r="AER57" s="15">
        <f t="shared" si="18"/>
        <v>4013760</v>
      </c>
      <c r="AES57" s="15">
        <f t="shared" si="18"/>
        <v>4013780</v>
      </c>
      <c r="AET57" s="15">
        <f t="shared" si="18"/>
        <v>4013800</v>
      </c>
      <c r="AEU57" s="15">
        <f t="shared" si="18"/>
        <v>4013820</v>
      </c>
      <c r="AEV57" s="15">
        <f t="shared" si="18"/>
        <v>4013840</v>
      </c>
      <c r="AEW57" s="15">
        <f t="shared" si="18"/>
        <v>4013860</v>
      </c>
      <c r="AEX57" s="15">
        <f t="shared" si="18"/>
        <v>4013880</v>
      </c>
      <c r="AEY57" s="15">
        <f t="shared" si="18"/>
        <v>4013900</v>
      </c>
      <c r="AEZ57" s="15">
        <f t="shared" si="18"/>
        <v>4013920</v>
      </c>
      <c r="AFA57" s="15">
        <f t="shared" si="18"/>
        <v>4013940</v>
      </c>
      <c r="AFB57" s="15">
        <f t="shared" si="18"/>
        <v>4013960</v>
      </c>
      <c r="AFC57" s="15">
        <f t="shared" si="18"/>
        <v>4013980</v>
      </c>
      <c r="AFD57" s="15">
        <f t="shared" si="18"/>
        <v>4014000</v>
      </c>
      <c r="AFE57" s="15">
        <f t="shared" si="18"/>
        <v>4014020</v>
      </c>
      <c r="AFF57" s="15">
        <f t="shared" si="18"/>
        <v>4014040</v>
      </c>
      <c r="AFG57" s="15">
        <f t="shared" si="18"/>
        <v>4014060</v>
      </c>
      <c r="AFH57" s="15">
        <f t="shared" si="18"/>
        <v>4014080</v>
      </c>
      <c r="AFI57" s="15">
        <f t="shared" si="18"/>
        <v>4014100</v>
      </c>
      <c r="AFJ57" s="15">
        <f t="shared" si="18"/>
        <v>4014120</v>
      </c>
      <c r="AFK57" s="15">
        <f t="shared" si="18"/>
        <v>4014140</v>
      </c>
      <c r="AFL57" s="15">
        <f t="shared" si="18"/>
        <v>4014160</v>
      </c>
      <c r="AFM57" s="15">
        <f t="shared" si="18"/>
        <v>4014180</v>
      </c>
      <c r="AFN57" s="21">
        <f t="shared" si="18"/>
        <v>4014200</v>
      </c>
      <c r="AFO57" s="15">
        <f t="shared" ref="AFO57:AHZ57" si="19">AFN57+20</f>
        <v>4014220</v>
      </c>
      <c r="AFP57" s="15">
        <f t="shared" si="19"/>
        <v>4014240</v>
      </c>
      <c r="AFQ57" s="15">
        <f t="shared" si="19"/>
        <v>4014260</v>
      </c>
      <c r="AFR57" s="15">
        <f t="shared" si="19"/>
        <v>4014280</v>
      </c>
      <c r="AFS57" s="15">
        <f t="shared" si="19"/>
        <v>4014300</v>
      </c>
      <c r="AFT57" s="15">
        <f t="shared" si="19"/>
        <v>4014320</v>
      </c>
      <c r="AFU57" s="15">
        <f t="shared" si="19"/>
        <v>4014340</v>
      </c>
      <c r="AFV57" s="15">
        <f t="shared" si="19"/>
        <v>4014360</v>
      </c>
      <c r="AFW57" s="15">
        <f t="shared" si="19"/>
        <v>4014380</v>
      </c>
      <c r="AFX57" s="15">
        <f t="shared" si="19"/>
        <v>4014400</v>
      </c>
      <c r="AFY57" s="15">
        <f t="shared" si="19"/>
        <v>4014420</v>
      </c>
      <c r="AFZ57" s="15">
        <f t="shared" si="19"/>
        <v>4014440</v>
      </c>
      <c r="AGA57" s="15">
        <f t="shared" si="19"/>
        <v>4014460</v>
      </c>
      <c r="AGB57" s="15">
        <f t="shared" si="19"/>
        <v>4014480</v>
      </c>
      <c r="AGC57" s="15">
        <f t="shared" si="19"/>
        <v>4014500</v>
      </c>
      <c r="AGD57" s="15">
        <f t="shared" si="19"/>
        <v>4014520</v>
      </c>
      <c r="AGE57" s="15">
        <f t="shared" si="19"/>
        <v>4014540</v>
      </c>
      <c r="AGF57" s="15">
        <f t="shared" si="19"/>
        <v>4014560</v>
      </c>
      <c r="AGG57" s="15">
        <f t="shared" si="19"/>
        <v>4014580</v>
      </c>
      <c r="AGH57" s="15">
        <f t="shared" si="19"/>
        <v>4014600</v>
      </c>
      <c r="AGI57" s="15">
        <f t="shared" si="19"/>
        <v>4014620</v>
      </c>
      <c r="AGJ57" s="15">
        <f t="shared" si="19"/>
        <v>4014640</v>
      </c>
      <c r="AGK57" s="15">
        <f t="shared" si="19"/>
        <v>4014660</v>
      </c>
      <c r="AGL57" s="15">
        <f t="shared" si="19"/>
        <v>4014680</v>
      </c>
      <c r="AGM57" s="15">
        <f t="shared" si="19"/>
        <v>4014700</v>
      </c>
      <c r="AGN57" s="15">
        <f t="shared" si="19"/>
        <v>4014720</v>
      </c>
      <c r="AGO57" s="15">
        <f t="shared" si="19"/>
        <v>4014740</v>
      </c>
      <c r="AGP57" s="15">
        <f t="shared" si="19"/>
        <v>4014760</v>
      </c>
      <c r="AGQ57" s="15">
        <f t="shared" si="19"/>
        <v>4014780</v>
      </c>
      <c r="AGR57" s="15">
        <f t="shared" si="19"/>
        <v>4014800</v>
      </c>
      <c r="AGS57" s="15">
        <f t="shared" si="19"/>
        <v>4014820</v>
      </c>
      <c r="AGT57" s="15">
        <f t="shared" si="19"/>
        <v>4014840</v>
      </c>
      <c r="AGU57" s="15">
        <f t="shared" si="19"/>
        <v>4014860</v>
      </c>
      <c r="AGV57" s="15">
        <f t="shared" si="19"/>
        <v>4014880</v>
      </c>
      <c r="AGW57" s="15">
        <f t="shared" si="19"/>
        <v>4014900</v>
      </c>
      <c r="AGX57" s="15">
        <f t="shared" si="19"/>
        <v>4014920</v>
      </c>
      <c r="AGY57" s="15">
        <f t="shared" si="19"/>
        <v>4014940</v>
      </c>
      <c r="AGZ57" s="15">
        <f t="shared" si="19"/>
        <v>4014960</v>
      </c>
      <c r="AHA57" s="15">
        <f t="shared" si="19"/>
        <v>4014980</v>
      </c>
      <c r="AHB57" s="15">
        <f t="shared" si="19"/>
        <v>4015000</v>
      </c>
      <c r="AHC57" s="15">
        <f t="shared" si="19"/>
        <v>4015020</v>
      </c>
      <c r="AHD57" s="15">
        <f t="shared" si="19"/>
        <v>4015040</v>
      </c>
      <c r="AHE57" s="15">
        <f t="shared" si="19"/>
        <v>4015060</v>
      </c>
      <c r="AHF57" s="15">
        <f t="shared" si="19"/>
        <v>4015080</v>
      </c>
      <c r="AHG57" s="21">
        <f t="shared" si="19"/>
        <v>4015100</v>
      </c>
      <c r="AHH57" s="15">
        <f t="shared" si="19"/>
        <v>4015120</v>
      </c>
      <c r="AHI57" s="15">
        <f t="shared" si="19"/>
        <v>4015140</v>
      </c>
      <c r="AHJ57" s="15">
        <f t="shared" si="19"/>
        <v>4015160</v>
      </c>
      <c r="AHK57" s="15">
        <f t="shared" si="19"/>
        <v>4015180</v>
      </c>
      <c r="AHL57" s="15">
        <f t="shared" si="19"/>
        <v>4015200</v>
      </c>
      <c r="AHM57" s="15">
        <f t="shared" si="19"/>
        <v>4015220</v>
      </c>
      <c r="AHN57" s="15">
        <f t="shared" si="19"/>
        <v>4015240</v>
      </c>
      <c r="AHO57" s="15">
        <f t="shared" si="19"/>
        <v>4015260</v>
      </c>
      <c r="AHP57" s="15">
        <f t="shared" si="19"/>
        <v>4015280</v>
      </c>
      <c r="AHQ57" s="15">
        <f t="shared" si="19"/>
        <v>4015300</v>
      </c>
      <c r="AHR57" s="15">
        <f t="shared" si="19"/>
        <v>4015320</v>
      </c>
      <c r="AHS57" s="15">
        <f t="shared" si="19"/>
        <v>4015340</v>
      </c>
      <c r="AHT57" s="15">
        <f t="shared" si="19"/>
        <v>4015360</v>
      </c>
      <c r="AHU57" s="15">
        <f t="shared" si="19"/>
        <v>4015380</v>
      </c>
      <c r="AHV57" s="15">
        <f t="shared" si="19"/>
        <v>4015400</v>
      </c>
      <c r="AHW57" s="15">
        <f t="shared" si="19"/>
        <v>4015420</v>
      </c>
      <c r="AHX57" s="15">
        <f t="shared" si="19"/>
        <v>4015440</v>
      </c>
      <c r="AHY57" s="15">
        <f t="shared" si="19"/>
        <v>4015460</v>
      </c>
      <c r="AHZ57" s="15">
        <f t="shared" si="19"/>
        <v>4015480</v>
      </c>
      <c r="AIA57" s="15">
        <f t="shared" ref="AIA57:AKL57" si="20">AHZ57+20</f>
        <v>4015500</v>
      </c>
      <c r="AIB57" s="15">
        <f t="shared" si="20"/>
        <v>4015520</v>
      </c>
      <c r="AIC57" s="15">
        <f t="shared" si="20"/>
        <v>4015540</v>
      </c>
      <c r="AID57" s="15">
        <f t="shared" si="20"/>
        <v>4015560</v>
      </c>
      <c r="AIE57" s="15">
        <f t="shared" si="20"/>
        <v>4015580</v>
      </c>
      <c r="AIF57" s="15">
        <f t="shared" si="20"/>
        <v>4015600</v>
      </c>
      <c r="AIG57" s="15">
        <f t="shared" si="20"/>
        <v>4015620</v>
      </c>
      <c r="AIH57" s="15">
        <f t="shared" si="20"/>
        <v>4015640</v>
      </c>
      <c r="AII57" s="15">
        <f t="shared" si="20"/>
        <v>4015660</v>
      </c>
      <c r="AIJ57" s="15">
        <f t="shared" si="20"/>
        <v>4015680</v>
      </c>
      <c r="AIK57" s="15">
        <f t="shared" si="20"/>
        <v>4015700</v>
      </c>
      <c r="AIL57" s="15">
        <f t="shared" si="20"/>
        <v>4015720</v>
      </c>
      <c r="AIM57" s="15">
        <f t="shared" si="20"/>
        <v>4015740</v>
      </c>
      <c r="AIN57" s="15">
        <f t="shared" si="20"/>
        <v>4015760</v>
      </c>
      <c r="AIO57" s="15">
        <f t="shared" si="20"/>
        <v>4015780</v>
      </c>
      <c r="AIP57" s="15">
        <f t="shared" si="20"/>
        <v>4015800</v>
      </c>
      <c r="AIQ57" s="15">
        <f t="shared" si="20"/>
        <v>4015820</v>
      </c>
      <c r="AIR57" s="15">
        <f t="shared" si="20"/>
        <v>4015840</v>
      </c>
      <c r="AIS57" s="15">
        <f t="shared" si="20"/>
        <v>4015860</v>
      </c>
      <c r="AIT57" s="15">
        <f t="shared" si="20"/>
        <v>4015880</v>
      </c>
      <c r="AIU57" s="15">
        <f t="shared" si="20"/>
        <v>4015900</v>
      </c>
      <c r="AIV57" s="15">
        <f t="shared" si="20"/>
        <v>4015920</v>
      </c>
      <c r="AIW57" s="15">
        <f t="shared" si="20"/>
        <v>4015940</v>
      </c>
      <c r="AIX57" s="15">
        <f t="shared" si="20"/>
        <v>4015960</v>
      </c>
      <c r="AIY57" s="15">
        <f t="shared" si="20"/>
        <v>4015980</v>
      </c>
      <c r="AIZ57" s="15">
        <f t="shared" si="20"/>
        <v>4016000</v>
      </c>
      <c r="AJA57" s="15">
        <f t="shared" si="20"/>
        <v>4016020</v>
      </c>
      <c r="AJB57" s="15">
        <f t="shared" si="20"/>
        <v>4016040</v>
      </c>
      <c r="AJC57" s="15">
        <f t="shared" si="20"/>
        <v>4016060</v>
      </c>
      <c r="AJD57" s="15">
        <f t="shared" si="20"/>
        <v>4016080</v>
      </c>
      <c r="AJE57" s="15">
        <f t="shared" si="20"/>
        <v>4016100</v>
      </c>
      <c r="AJF57" s="15">
        <f t="shared" si="20"/>
        <v>4016120</v>
      </c>
      <c r="AJG57" s="15">
        <f t="shared" si="20"/>
        <v>4016140</v>
      </c>
      <c r="AJH57" s="15">
        <f t="shared" si="20"/>
        <v>4016160</v>
      </c>
      <c r="AJI57" s="15">
        <f t="shared" si="20"/>
        <v>4016180</v>
      </c>
      <c r="AJJ57" s="15">
        <f t="shared" si="20"/>
        <v>4016200</v>
      </c>
      <c r="AJK57" s="15">
        <f t="shared" si="20"/>
        <v>4016220</v>
      </c>
      <c r="AJL57" s="15">
        <f t="shared" si="20"/>
        <v>4016240</v>
      </c>
      <c r="AJM57" s="15">
        <f t="shared" si="20"/>
        <v>4016260</v>
      </c>
      <c r="AJN57" s="15">
        <f t="shared" si="20"/>
        <v>4016280</v>
      </c>
      <c r="AJO57" s="15">
        <f t="shared" si="20"/>
        <v>4016300</v>
      </c>
      <c r="AJP57" s="15">
        <f t="shared" si="20"/>
        <v>4016320</v>
      </c>
      <c r="AJQ57" s="15">
        <f t="shared" si="20"/>
        <v>4016340</v>
      </c>
      <c r="AJR57" s="15">
        <f t="shared" si="20"/>
        <v>4016360</v>
      </c>
      <c r="AJS57" s="15">
        <f t="shared" si="20"/>
        <v>4016380</v>
      </c>
      <c r="AJT57" s="15">
        <f t="shared" si="20"/>
        <v>4016400</v>
      </c>
      <c r="AJU57" s="15">
        <f t="shared" si="20"/>
        <v>4016420</v>
      </c>
      <c r="AJV57" s="21">
        <f t="shared" si="20"/>
        <v>4016440</v>
      </c>
      <c r="AJW57" s="15">
        <f t="shared" si="20"/>
        <v>4016460</v>
      </c>
      <c r="AJX57" s="15">
        <f t="shared" si="20"/>
        <v>4016480</v>
      </c>
      <c r="AJY57" s="15">
        <f t="shared" si="20"/>
        <v>4016500</v>
      </c>
      <c r="AJZ57" s="15">
        <f t="shared" si="20"/>
        <v>4016520</v>
      </c>
      <c r="AKA57" s="15">
        <f t="shared" si="20"/>
        <v>4016540</v>
      </c>
      <c r="AKB57" s="15">
        <f t="shared" si="20"/>
        <v>4016560</v>
      </c>
      <c r="AKC57" s="15">
        <f t="shared" si="20"/>
        <v>4016580</v>
      </c>
      <c r="AKD57" s="15">
        <f t="shared" si="20"/>
        <v>4016600</v>
      </c>
      <c r="AKE57" s="15">
        <f t="shared" si="20"/>
        <v>4016620</v>
      </c>
      <c r="AKF57" s="15">
        <f t="shared" si="20"/>
        <v>4016640</v>
      </c>
      <c r="AKG57" s="15">
        <f t="shared" si="20"/>
        <v>4016660</v>
      </c>
      <c r="AKH57" s="15">
        <f t="shared" si="20"/>
        <v>4016680</v>
      </c>
      <c r="AKI57" s="15">
        <f t="shared" si="20"/>
        <v>4016700</v>
      </c>
      <c r="AKJ57" s="15">
        <f t="shared" si="20"/>
        <v>4016720</v>
      </c>
      <c r="AKK57" s="15">
        <f t="shared" si="20"/>
        <v>4016740</v>
      </c>
      <c r="AKL57" s="15">
        <f t="shared" si="20"/>
        <v>4016760</v>
      </c>
      <c r="AKM57" s="15">
        <f t="shared" ref="AKM57:AMX57" si="21">AKL57+20</f>
        <v>4016780</v>
      </c>
      <c r="AKN57" s="15">
        <f t="shared" si="21"/>
        <v>4016800</v>
      </c>
      <c r="AKO57" s="15">
        <f t="shared" si="21"/>
        <v>4016820</v>
      </c>
      <c r="AKP57" s="15">
        <f t="shared" si="21"/>
        <v>4016840</v>
      </c>
      <c r="AKQ57" s="15">
        <f t="shared" si="21"/>
        <v>4016860</v>
      </c>
      <c r="AKR57" s="15">
        <f t="shared" si="21"/>
        <v>4016880</v>
      </c>
      <c r="AKS57" s="15">
        <f t="shared" si="21"/>
        <v>4016900</v>
      </c>
      <c r="AKT57" s="15">
        <f t="shared" si="21"/>
        <v>4016920</v>
      </c>
      <c r="AKU57" s="15">
        <f t="shared" si="21"/>
        <v>4016940</v>
      </c>
      <c r="AKV57" s="15">
        <f t="shared" si="21"/>
        <v>4016960</v>
      </c>
      <c r="AKW57" s="15">
        <f t="shared" si="21"/>
        <v>4016980</v>
      </c>
      <c r="AKX57" s="15">
        <f t="shared" si="21"/>
        <v>4017000</v>
      </c>
      <c r="AKY57" s="15">
        <f t="shared" si="21"/>
        <v>4017020</v>
      </c>
      <c r="AKZ57" s="15">
        <f t="shared" si="21"/>
        <v>4017040</v>
      </c>
      <c r="ALA57" s="15">
        <f t="shared" si="21"/>
        <v>4017060</v>
      </c>
      <c r="ALB57" s="15">
        <f t="shared" si="21"/>
        <v>4017080</v>
      </c>
      <c r="ALC57" s="15">
        <f t="shared" si="21"/>
        <v>4017100</v>
      </c>
      <c r="ALD57" s="15">
        <f t="shared" si="21"/>
        <v>4017120</v>
      </c>
      <c r="ALE57" s="15">
        <f t="shared" si="21"/>
        <v>4017140</v>
      </c>
      <c r="ALF57" s="15">
        <f t="shared" si="21"/>
        <v>4017160</v>
      </c>
      <c r="ALG57" s="15">
        <f t="shared" si="21"/>
        <v>4017180</v>
      </c>
      <c r="ALH57" s="15">
        <f t="shared" si="21"/>
        <v>4017200</v>
      </c>
      <c r="ALI57" s="15">
        <f t="shared" si="21"/>
        <v>4017220</v>
      </c>
      <c r="ALJ57" s="15">
        <f t="shared" si="21"/>
        <v>4017240</v>
      </c>
      <c r="ALK57" s="15">
        <f t="shared" si="21"/>
        <v>4017260</v>
      </c>
      <c r="ALL57" s="15">
        <f t="shared" si="21"/>
        <v>4017280</v>
      </c>
      <c r="ALM57" s="15">
        <f t="shared" si="21"/>
        <v>4017300</v>
      </c>
      <c r="ALN57" s="15">
        <f t="shared" si="21"/>
        <v>4017320</v>
      </c>
      <c r="ALO57" s="15">
        <f t="shared" si="21"/>
        <v>4017340</v>
      </c>
      <c r="ALP57" s="15">
        <f t="shared" si="21"/>
        <v>4017360</v>
      </c>
      <c r="ALQ57" s="15">
        <f t="shared" si="21"/>
        <v>4017380</v>
      </c>
      <c r="ALR57" s="15">
        <f t="shared" si="21"/>
        <v>4017400</v>
      </c>
      <c r="ALS57" s="15">
        <f t="shared" si="21"/>
        <v>4017420</v>
      </c>
      <c r="ALT57" s="15">
        <f t="shared" si="21"/>
        <v>4017440</v>
      </c>
      <c r="ALU57" s="15">
        <f t="shared" si="21"/>
        <v>4017460</v>
      </c>
      <c r="ALV57" s="15">
        <f t="shared" si="21"/>
        <v>4017480</v>
      </c>
      <c r="ALW57" s="15">
        <f t="shared" si="21"/>
        <v>4017500</v>
      </c>
      <c r="ALX57" s="15">
        <f t="shared" si="21"/>
        <v>4017520</v>
      </c>
      <c r="ALY57" s="15">
        <f t="shared" si="21"/>
        <v>4017540</v>
      </c>
      <c r="ALZ57" s="15">
        <f t="shared" si="21"/>
        <v>4017560</v>
      </c>
      <c r="AMA57" s="15">
        <f t="shared" si="21"/>
        <v>4017580</v>
      </c>
      <c r="AMB57" s="15">
        <f t="shared" si="21"/>
        <v>4017600</v>
      </c>
      <c r="AMC57" s="15">
        <f t="shared" si="21"/>
        <v>4017620</v>
      </c>
      <c r="AMD57" s="15">
        <f t="shared" si="21"/>
        <v>4017640</v>
      </c>
      <c r="AME57" s="15">
        <f t="shared" si="21"/>
        <v>4017660</v>
      </c>
      <c r="AMF57" s="15">
        <f t="shared" si="21"/>
        <v>4017680</v>
      </c>
      <c r="AMG57" s="15">
        <f t="shared" si="21"/>
        <v>4017700</v>
      </c>
      <c r="AMH57" s="15">
        <f t="shared" si="21"/>
        <v>4017720</v>
      </c>
      <c r="AMI57" s="15">
        <f t="shared" si="21"/>
        <v>4017740</v>
      </c>
      <c r="AMJ57" s="15">
        <f t="shared" si="21"/>
        <v>4017760</v>
      </c>
      <c r="AMK57" s="15">
        <f t="shared" si="21"/>
        <v>4017780</v>
      </c>
      <c r="AML57" s="15">
        <f t="shared" si="21"/>
        <v>4017800</v>
      </c>
      <c r="AMM57" s="15">
        <f t="shared" si="21"/>
        <v>4017820</v>
      </c>
      <c r="AMN57" s="15">
        <f t="shared" si="21"/>
        <v>4017840</v>
      </c>
      <c r="AMO57" s="15">
        <f t="shared" si="21"/>
        <v>4017860</v>
      </c>
      <c r="AMP57" s="15">
        <f t="shared" si="21"/>
        <v>4017880</v>
      </c>
      <c r="AMQ57" s="15">
        <f t="shared" si="21"/>
        <v>4017900</v>
      </c>
      <c r="AMR57" s="15">
        <f t="shared" si="21"/>
        <v>4017920</v>
      </c>
      <c r="AMS57" s="15">
        <f t="shared" si="21"/>
        <v>4017940</v>
      </c>
      <c r="AMT57" s="15">
        <f t="shared" si="21"/>
        <v>4017960</v>
      </c>
      <c r="AMU57" s="15">
        <f t="shared" si="21"/>
        <v>4017980</v>
      </c>
      <c r="AMV57" s="15">
        <f t="shared" si="21"/>
        <v>4018000</v>
      </c>
      <c r="AMW57" s="15">
        <f t="shared" si="21"/>
        <v>4018020</v>
      </c>
      <c r="AMX57" s="15">
        <f t="shared" si="21"/>
        <v>4018040</v>
      </c>
      <c r="AMY57" s="15">
        <f t="shared" ref="AMY57:APJ57" si="22">AMX57+20</f>
        <v>4018060</v>
      </c>
      <c r="AMZ57" s="15">
        <f t="shared" si="22"/>
        <v>4018080</v>
      </c>
      <c r="ANA57" s="15">
        <f t="shared" si="22"/>
        <v>4018100</v>
      </c>
      <c r="ANB57" s="134">
        <f t="shared" si="22"/>
        <v>4018120</v>
      </c>
      <c r="ANC57" s="15">
        <f t="shared" si="22"/>
        <v>4018140</v>
      </c>
      <c r="AND57" s="15">
        <f t="shared" si="22"/>
        <v>4018160</v>
      </c>
      <c r="ANE57" s="15">
        <f t="shared" si="22"/>
        <v>4018180</v>
      </c>
      <c r="ANF57" s="15">
        <f t="shared" si="22"/>
        <v>4018200</v>
      </c>
      <c r="ANG57" s="15">
        <f t="shared" si="22"/>
        <v>4018220</v>
      </c>
      <c r="ANH57" s="15">
        <f t="shared" si="22"/>
        <v>4018240</v>
      </c>
      <c r="ANI57" s="15">
        <f t="shared" si="22"/>
        <v>4018260</v>
      </c>
      <c r="ANJ57" s="15">
        <f t="shared" si="22"/>
        <v>4018280</v>
      </c>
      <c r="ANK57" s="15">
        <f t="shared" si="22"/>
        <v>4018300</v>
      </c>
      <c r="ANL57" s="15">
        <f t="shared" si="22"/>
        <v>4018320</v>
      </c>
      <c r="ANM57" s="15">
        <f t="shared" si="22"/>
        <v>4018340</v>
      </c>
      <c r="ANN57" s="15">
        <f t="shared" si="22"/>
        <v>4018360</v>
      </c>
      <c r="ANO57" s="15">
        <f t="shared" si="22"/>
        <v>4018380</v>
      </c>
      <c r="ANP57" s="15">
        <f t="shared" si="22"/>
        <v>4018400</v>
      </c>
      <c r="ANQ57" s="15">
        <f t="shared" si="22"/>
        <v>4018420</v>
      </c>
      <c r="ANR57" s="15">
        <f t="shared" si="22"/>
        <v>4018440</v>
      </c>
      <c r="ANS57" s="15">
        <f t="shared" si="22"/>
        <v>4018460</v>
      </c>
      <c r="ANT57" s="15">
        <f t="shared" si="22"/>
        <v>4018480</v>
      </c>
      <c r="ANU57" s="15">
        <f t="shared" si="22"/>
        <v>4018500</v>
      </c>
      <c r="ANV57" s="15">
        <f t="shared" si="22"/>
        <v>4018520</v>
      </c>
      <c r="ANW57" s="15">
        <f t="shared" si="22"/>
        <v>4018540</v>
      </c>
      <c r="ANX57" s="21">
        <f t="shared" si="22"/>
        <v>4018560</v>
      </c>
      <c r="ANY57" s="15">
        <f t="shared" si="22"/>
        <v>4018580</v>
      </c>
      <c r="ANZ57" s="15">
        <f t="shared" si="22"/>
        <v>4018600</v>
      </c>
      <c r="AOA57" s="15">
        <f t="shared" si="22"/>
        <v>4018620</v>
      </c>
      <c r="AOB57" s="15">
        <f t="shared" si="22"/>
        <v>4018640</v>
      </c>
      <c r="AOC57" s="15">
        <f t="shared" si="22"/>
        <v>4018660</v>
      </c>
      <c r="AOD57" s="15">
        <f t="shared" si="22"/>
        <v>4018680</v>
      </c>
      <c r="AOE57" s="15">
        <f t="shared" si="22"/>
        <v>4018700</v>
      </c>
      <c r="AOF57" s="15">
        <f t="shared" si="22"/>
        <v>4018720</v>
      </c>
      <c r="AOG57" s="15">
        <f t="shared" si="22"/>
        <v>4018740</v>
      </c>
      <c r="AOH57" s="15">
        <f t="shared" si="22"/>
        <v>4018760</v>
      </c>
      <c r="AOI57" s="21">
        <f t="shared" si="22"/>
        <v>4018780</v>
      </c>
      <c r="AOJ57" s="15">
        <f t="shared" si="22"/>
        <v>4018800</v>
      </c>
      <c r="AOK57" s="15">
        <f t="shared" si="22"/>
        <v>4018820</v>
      </c>
      <c r="AOL57" s="15">
        <f t="shared" si="22"/>
        <v>4018840</v>
      </c>
      <c r="AOM57" s="15">
        <f t="shared" si="22"/>
        <v>4018860</v>
      </c>
      <c r="AON57" s="15">
        <f t="shared" si="22"/>
        <v>4018880</v>
      </c>
      <c r="AOO57" s="15">
        <f t="shared" si="22"/>
        <v>4018900</v>
      </c>
      <c r="AOP57" s="15">
        <f t="shared" si="22"/>
        <v>4018920</v>
      </c>
      <c r="AOQ57" s="15">
        <f t="shared" si="22"/>
        <v>4018940</v>
      </c>
      <c r="AOR57" s="15">
        <f t="shared" si="22"/>
        <v>4018960</v>
      </c>
      <c r="AOS57" s="15">
        <f t="shared" si="22"/>
        <v>4018980</v>
      </c>
      <c r="AOT57" s="15">
        <f t="shared" si="22"/>
        <v>4019000</v>
      </c>
      <c r="AOU57" s="15">
        <f t="shared" si="22"/>
        <v>4019020</v>
      </c>
      <c r="AOV57" s="15">
        <f t="shared" si="22"/>
        <v>4019040</v>
      </c>
      <c r="AOW57" s="15">
        <f t="shared" si="22"/>
        <v>4019060</v>
      </c>
      <c r="AOX57" s="15">
        <f t="shared" si="22"/>
        <v>4019080</v>
      </c>
      <c r="AOY57" s="15">
        <f t="shared" si="22"/>
        <v>4019100</v>
      </c>
      <c r="AOZ57" s="134">
        <f t="shared" si="22"/>
        <v>4019120</v>
      </c>
      <c r="APA57" s="15">
        <f t="shared" si="22"/>
        <v>4019140</v>
      </c>
      <c r="APB57" s="15">
        <f t="shared" si="22"/>
        <v>4019160</v>
      </c>
      <c r="APC57" s="15">
        <f t="shared" si="22"/>
        <v>4019180</v>
      </c>
      <c r="APD57" s="15">
        <f t="shared" si="22"/>
        <v>4019200</v>
      </c>
      <c r="APE57" s="15">
        <f t="shared" si="22"/>
        <v>4019220</v>
      </c>
      <c r="APF57" s="21">
        <f t="shared" si="22"/>
        <v>4019240</v>
      </c>
      <c r="APG57" s="15">
        <f t="shared" si="22"/>
        <v>4019260</v>
      </c>
      <c r="APH57" s="15">
        <f t="shared" si="22"/>
        <v>4019280</v>
      </c>
      <c r="API57" s="15">
        <f t="shared" si="22"/>
        <v>4019300</v>
      </c>
      <c r="APJ57" s="15">
        <f t="shared" si="22"/>
        <v>4019320</v>
      </c>
      <c r="APK57" s="15">
        <f t="shared" ref="APK57:ARV57" si="23">APJ57+20</f>
        <v>4019340</v>
      </c>
      <c r="APL57" s="15">
        <f t="shared" si="23"/>
        <v>4019360</v>
      </c>
      <c r="APM57" s="15">
        <f t="shared" si="23"/>
        <v>4019380</v>
      </c>
      <c r="APN57" s="23">
        <f t="shared" si="23"/>
        <v>4019400</v>
      </c>
      <c r="APO57" s="15">
        <f t="shared" si="23"/>
        <v>4019420</v>
      </c>
      <c r="APP57" s="15">
        <f t="shared" si="23"/>
        <v>4019440</v>
      </c>
      <c r="APQ57" s="15">
        <f t="shared" si="23"/>
        <v>4019460</v>
      </c>
      <c r="APR57" s="15">
        <f t="shared" si="23"/>
        <v>4019480</v>
      </c>
      <c r="APS57" s="15">
        <f t="shared" si="23"/>
        <v>4019500</v>
      </c>
      <c r="APT57" s="15">
        <f t="shared" si="23"/>
        <v>4019520</v>
      </c>
      <c r="APU57" s="15">
        <f t="shared" si="23"/>
        <v>4019540</v>
      </c>
      <c r="APV57" s="15">
        <f t="shared" si="23"/>
        <v>4019560</v>
      </c>
      <c r="APW57" s="15">
        <f t="shared" si="23"/>
        <v>4019580</v>
      </c>
      <c r="APX57" s="15">
        <f t="shared" si="23"/>
        <v>4019600</v>
      </c>
      <c r="APY57" s="15">
        <f t="shared" si="23"/>
        <v>4019620</v>
      </c>
      <c r="APZ57" s="15">
        <f t="shared" si="23"/>
        <v>4019640</v>
      </c>
      <c r="AQA57" s="15">
        <f t="shared" si="23"/>
        <v>4019660</v>
      </c>
      <c r="AQB57" s="15">
        <f t="shared" si="23"/>
        <v>4019680</v>
      </c>
      <c r="AQC57" s="15">
        <f t="shared" si="23"/>
        <v>4019700</v>
      </c>
      <c r="AQD57" s="15">
        <f t="shared" si="23"/>
        <v>4019720</v>
      </c>
      <c r="AQE57" s="15">
        <f t="shared" si="23"/>
        <v>4019740</v>
      </c>
      <c r="AQF57" s="15">
        <f t="shared" si="23"/>
        <v>4019760</v>
      </c>
      <c r="AQG57" s="15">
        <f t="shared" si="23"/>
        <v>4019780</v>
      </c>
      <c r="AQH57" s="15">
        <f t="shared" si="23"/>
        <v>4019800</v>
      </c>
      <c r="AQI57" s="15">
        <f t="shared" si="23"/>
        <v>4019820</v>
      </c>
      <c r="AQJ57" s="15">
        <f t="shared" si="23"/>
        <v>4019840</v>
      </c>
      <c r="AQK57" s="15">
        <f t="shared" si="23"/>
        <v>4019860</v>
      </c>
      <c r="AQL57" s="15">
        <f t="shared" si="23"/>
        <v>4019880</v>
      </c>
      <c r="AQM57" s="15">
        <f t="shared" si="23"/>
        <v>4019900</v>
      </c>
      <c r="AQN57" s="15">
        <f t="shared" si="23"/>
        <v>4019920</v>
      </c>
      <c r="AQO57" s="21">
        <f t="shared" si="23"/>
        <v>4019940</v>
      </c>
      <c r="AQP57" s="15">
        <f t="shared" si="23"/>
        <v>4019960</v>
      </c>
      <c r="AQQ57" s="15">
        <f t="shared" si="23"/>
        <v>4019980</v>
      </c>
      <c r="AQR57" s="15">
        <f t="shared" si="23"/>
        <v>4020000</v>
      </c>
      <c r="AQS57" s="15">
        <f t="shared" si="23"/>
        <v>4020020</v>
      </c>
      <c r="AQT57" s="15">
        <f t="shared" si="23"/>
        <v>4020040</v>
      </c>
      <c r="AQU57" s="15">
        <f t="shared" si="23"/>
        <v>4020060</v>
      </c>
      <c r="AQV57" s="15">
        <f t="shared" si="23"/>
        <v>4020080</v>
      </c>
      <c r="AQW57" s="15">
        <f t="shared" si="23"/>
        <v>4020100</v>
      </c>
      <c r="AQX57" s="15">
        <f t="shared" si="23"/>
        <v>4020120</v>
      </c>
      <c r="AQY57" s="15">
        <f t="shared" si="23"/>
        <v>4020140</v>
      </c>
      <c r="AQZ57" s="15">
        <f t="shared" si="23"/>
        <v>4020160</v>
      </c>
      <c r="ARA57" s="15">
        <f t="shared" si="23"/>
        <v>4020180</v>
      </c>
      <c r="ARB57" s="15">
        <f t="shared" si="23"/>
        <v>4020200</v>
      </c>
      <c r="ARC57" s="15">
        <f t="shared" si="23"/>
        <v>4020220</v>
      </c>
      <c r="ARD57" s="15">
        <f t="shared" si="23"/>
        <v>4020240</v>
      </c>
      <c r="ARE57" s="15">
        <f t="shared" si="23"/>
        <v>4020260</v>
      </c>
      <c r="ARF57" s="15">
        <f t="shared" si="23"/>
        <v>4020280</v>
      </c>
      <c r="ARG57" s="21">
        <f t="shared" si="23"/>
        <v>4020300</v>
      </c>
      <c r="ARH57" s="15">
        <f t="shared" si="23"/>
        <v>4020320</v>
      </c>
      <c r="ARI57" s="134">
        <f t="shared" si="23"/>
        <v>4020340</v>
      </c>
      <c r="ARJ57" s="15">
        <f t="shared" si="23"/>
        <v>4020360</v>
      </c>
      <c r="ARK57" s="15">
        <f t="shared" si="23"/>
        <v>4020380</v>
      </c>
      <c r="ARL57" s="15">
        <f t="shared" si="23"/>
        <v>4020400</v>
      </c>
      <c r="ARM57" s="15">
        <f t="shared" si="23"/>
        <v>4020420</v>
      </c>
      <c r="ARN57" s="15">
        <f t="shared" si="23"/>
        <v>4020440</v>
      </c>
      <c r="ARO57" s="15">
        <f t="shared" si="23"/>
        <v>4020460</v>
      </c>
      <c r="ARP57" s="15">
        <f t="shared" si="23"/>
        <v>4020480</v>
      </c>
      <c r="ARQ57" s="15">
        <f t="shared" si="23"/>
        <v>4020500</v>
      </c>
      <c r="ARR57" s="15">
        <f t="shared" si="23"/>
        <v>4020520</v>
      </c>
      <c r="ARS57" s="15">
        <f t="shared" si="23"/>
        <v>4020540</v>
      </c>
      <c r="ART57" s="15">
        <f t="shared" si="23"/>
        <v>4020560</v>
      </c>
      <c r="ARU57" s="15">
        <f t="shared" si="23"/>
        <v>4020580</v>
      </c>
      <c r="ARV57" s="15">
        <f t="shared" si="23"/>
        <v>4020600</v>
      </c>
      <c r="ARW57" s="15">
        <f t="shared" ref="ARW57:AUH57" si="24">ARV57+20</f>
        <v>4020620</v>
      </c>
      <c r="ARX57" s="15">
        <f t="shared" si="24"/>
        <v>4020640</v>
      </c>
      <c r="ARY57" s="15">
        <f t="shared" si="24"/>
        <v>4020660</v>
      </c>
      <c r="ARZ57" s="15">
        <f t="shared" si="24"/>
        <v>4020680</v>
      </c>
      <c r="ASA57" s="15">
        <f t="shared" si="24"/>
        <v>4020700</v>
      </c>
      <c r="ASB57" s="15">
        <f t="shared" si="24"/>
        <v>4020720</v>
      </c>
      <c r="ASC57" s="15">
        <f t="shared" si="24"/>
        <v>4020740</v>
      </c>
      <c r="ASD57" s="15">
        <f t="shared" si="24"/>
        <v>4020760</v>
      </c>
      <c r="ASE57" s="15">
        <f t="shared" si="24"/>
        <v>4020780</v>
      </c>
      <c r="ASF57" s="21">
        <f t="shared" si="24"/>
        <v>4020800</v>
      </c>
      <c r="ASG57" s="15">
        <f t="shared" si="24"/>
        <v>4020820</v>
      </c>
      <c r="ASH57" s="15">
        <f t="shared" si="24"/>
        <v>4020840</v>
      </c>
      <c r="ASI57" s="15">
        <f t="shared" si="24"/>
        <v>4020860</v>
      </c>
      <c r="ASJ57" s="15">
        <f t="shared" si="24"/>
        <v>4020880</v>
      </c>
      <c r="ASK57" s="15">
        <f t="shared" si="24"/>
        <v>4020900</v>
      </c>
      <c r="ASL57" s="15">
        <f t="shared" si="24"/>
        <v>4020920</v>
      </c>
      <c r="ASM57" s="15">
        <f t="shared" si="24"/>
        <v>4020940</v>
      </c>
      <c r="ASN57" s="15">
        <f t="shared" si="24"/>
        <v>4020960</v>
      </c>
      <c r="ASO57" s="15">
        <f t="shared" si="24"/>
        <v>4020980</v>
      </c>
      <c r="ASP57" s="15">
        <f t="shared" si="24"/>
        <v>4021000</v>
      </c>
      <c r="ASQ57" s="15">
        <f t="shared" si="24"/>
        <v>4021020</v>
      </c>
      <c r="ASR57" s="21">
        <f t="shared" si="24"/>
        <v>4021040</v>
      </c>
      <c r="ASS57" s="15">
        <f t="shared" si="24"/>
        <v>4021060</v>
      </c>
      <c r="AST57" s="15">
        <f t="shared" si="24"/>
        <v>4021080</v>
      </c>
      <c r="ASU57" s="15">
        <f t="shared" si="24"/>
        <v>4021100</v>
      </c>
      <c r="ASV57" s="15">
        <f t="shared" si="24"/>
        <v>4021120</v>
      </c>
      <c r="ASW57" s="15">
        <f t="shared" si="24"/>
        <v>4021140</v>
      </c>
      <c r="ASX57" s="15">
        <f t="shared" si="24"/>
        <v>4021160</v>
      </c>
      <c r="ASY57" s="15">
        <f t="shared" si="24"/>
        <v>4021180</v>
      </c>
      <c r="ASZ57" s="15">
        <f t="shared" si="24"/>
        <v>4021200</v>
      </c>
      <c r="ATA57" s="15">
        <f t="shared" si="24"/>
        <v>4021220</v>
      </c>
      <c r="ATB57" s="15">
        <f t="shared" si="24"/>
        <v>4021240</v>
      </c>
      <c r="ATC57" s="15">
        <f t="shared" si="24"/>
        <v>4021260</v>
      </c>
      <c r="ATD57" s="21">
        <f t="shared" si="24"/>
        <v>4021280</v>
      </c>
      <c r="ATE57" s="15">
        <f t="shared" si="24"/>
        <v>4021300</v>
      </c>
      <c r="ATF57" s="15">
        <f t="shared" si="24"/>
        <v>4021320</v>
      </c>
      <c r="ATG57" s="15">
        <f t="shared" si="24"/>
        <v>4021340</v>
      </c>
      <c r="ATH57" s="15">
        <f t="shared" si="24"/>
        <v>4021360</v>
      </c>
      <c r="ATI57" s="15">
        <f t="shared" si="24"/>
        <v>4021380</v>
      </c>
      <c r="ATJ57" s="15">
        <f t="shared" si="24"/>
        <v>4021400</v>
      </c>
      <c r="ATK57" s="15">
        <f t="shared" si="24"/>
        <v>4021420</v>
      </c>
      <c r="ATL57" s="15">
        <f t="shared" si="24"/>
        <v>4021440</v>
      </c>
      <c r="ATM57" s="15">
        <f t="shared" si="24"/>
        <v>4021460</v>
      </c>
      <c r="ATN57" s="15">
        <f t="shared" si="24"/>
        <v>4021480</v>
      </c>
      <c r="ATO57" s="15">
        <f t="shared" si="24"/>
        <v>4021500</v>
      </c>
      <c r="ATP57" s="21">
        <f t="shared" si="24"/>
        <v>4021520</v>
      </c>
      <c r="ATQ57" s="134">
        <f t="shared" si="24"/>
        <v>4021540</v>
      </c>
      <c r="ATR57" s="15">
        <f t="shared" si="24"/>
        <v>4021560</v>
      </c>
      <c r="ATS57" s="15">
        <f t="shared" si="24"/>
        <v>4021580</v>
      </c>
      <c r="ATT57" s="15">
        <f t="shared" si="24"/>
        <v>4021600</v>
      </c>
      <c r="ATU57" s="15">
        <f t="shared" si="24"/>
        <v>4021620</v>
      </c>
      <c r="ATV57" s="15">
        <f t="shared" si="24"/>
        <v>4021640</v>
      </c>
      <c r="ATW57" s="15">
        <f t="shared" si="24"/>
        <v>4021660</v>
      </c>
      <c r="ATX57" s="15">
        <f t="shared" si="24"/>
        <v>4021680</v>
      </c>
      <c r="ATY57" s="15">
        <f t="shared" si="24"/>
        <v>4021700</v>
      </c>
      <c r="ATZ57" s="15">
        <f t="shared" si="24"/>
        <v>4021720</v>
      </c>
      <c r="AUA57" s="15">
        <f t="shared" si="24"/>
        <v>4021740</v>
      </c>
      <c r="AUB57" s="15">
        <f t="shared" si="24"/>
        <v>4021760</v>
      </c>
      <c r="AUC57" s="15">
        <f t="shared" si="24"/>
        <v>4021780</v>
      </c>
      <c r="AUD57" s="15">
        <f t="shared" si="24"/>
        <v>4021800</v>
      </c>
      <c r="AUE57" s="15">
        <f t="shared" si="24"/>
        <v>4021820</v>
      </c>
      <c r="AUF57" s="15">
        <f t="shared" si="24"/>
        <v>4021840</v>
      </c>
      <c r="AUG57" s="15">
        <f t="shared" si="24"/>
        <v>4021860</v>
      </c>
      <c r="AUH57" s="15">
        <f t="shared" si="24"/>
        <v>4021880</v>
      </c>
      <c r="AUI57" s="21">
        <f t="shared" ref="AUI57:AWT57" si="25">AUH57+20</f>
        <v>4021900</v>
      </c>
      <c r="AUJ57" s="15">
        <f t="shared" si="25"/>
        <v>4021920</v>
      </c>
      <c r="AUK57" s="15">
        <f t="shared" si="25"/>
        <v>4021940</v>
      </c>
      <c r="AUL57" s="15">
        <f t="shared" si="25"/>
        <v>4021960</v>
      </c>
      <c r="AUM57" s="15">
        <f t="shared" si="25"/>
        <v>4021980</v>
      </c>
      <c r="AUN57" s="15">
        <f t="shared" si="25"/>
        <v>4022000</v>
      </c>
      <c r="AUO57" s="15">
        <f t="shared" si="25"/>
        <v>4022020</v>
      </c>
      <c r="AUP57" s="21">
        <f t="shared" si="25"/>
        <v>4022040</v>
      </c>
      <c r="AUQ57" s="15">
        <f t="shared" si="25"/>
        <v>4022060</v>
      </c>
      <c r="AUR57" s="15">
        <f t="shared" si="25"/>
        <v>4022080</v>
      </c>
      <c r="AUS57" s="15">
        <f t="shared" si="25"/>
        <v>4022100</v>
      </c>
      <c r="AUT57" s="21">
        <f t="shared" si="25"/>
        <v>4022120</v>
      </c>
      <c r="AUU57" s="15">
        <f t="shared" si="25"/>
        <v>4022140</v>
      </c>
      <c r="AUV57" s="15">
        <f t="shared" si="25"/>
        <v>4022160</v>
      </c>
      <c r="AUW57" s="15">
        <f t="shared" si="25"/>
        <v>4022180</v>
      </c>
      <c r="AUX57" s="15">
        <f t="shared" si="25"/>
        <v>4022200</v>
      </c>
      <c r="AUY57" s="15">
        <f t="shared" si="25"/>
        <v>4022220</v>
      </c>
      <c r="AUZ57" s="15">
        <f t="shared" si="25"/>
        <v>4022240</v>
      </c>
      <c r="AVA57" s="15">
        <f t="shared" si="25"/>
        <v>4022260</v>
      </c>
      <c r="AVB57" s="15">
        <f t="shared" si="25"/>
        <v>4022280</v>
      </c>
      <c r="AVC57" s="15">
        <f t="shared" si="25"/>
        <v>4022300</v>
      </c>
      <c r="AVD57" s="15">
        <f t="shared" si="25"/>
        <v>4022320</v>
      </c>
      <c r="AVE57" s="15">
        <f t="shared" si="25"/>
        <v>4022340</v>
      </c>
      <c r="AVF57" s="15">
        <f t="shared" si="25"/>
        <v>4022360</v>
      </c>
      <c r="AVG57" s="15">
        <f t="shared" si="25"/>
        <v>4022380</v>
      </c>
      <c r="AVH57" s="15">
        <f t="shared" si="25"/>
        <v>4022400</v>
      </c>
      <c r="AVI57" s="15">
        <f t="shared" si="25"/>
        <v>4022420</v>
      </c>
      <c r="AVJ57" s="21">
        <f t="shared" si="25"/>
        <v>4022440</v>
      </c>
      <c r="AVK57" s="15">
        <f t="shared" si="25"/>
        <v>4022460</v>
      </c>
      <c r="AVL57" s="15">
        <f t="shared" si="25"/>
        <v>4022480</v>
      </c>
      <c r="AVM57" s="15">
        <f t="shared" si="25"/>
        <v>4022500</v>
      </c>
      <c r="AVN57" s="15">
        <f t="shared" si="25"/>
        <v>4022520</v>
      </c>
      <c r="AVO57" s="15">
        <f t="shared" si="25"/>
        <v>4022540</v>
      </c>
      <c r="AVP57" s="15">
        <f t="shared" si="25"/>
        <v>4022560</v>
      </c>
      <c r="AVQ57" s="15">
        <f t="shared" si="25"/>
        <v>4022580</v>
      </c>
      <c r="AVR57" s="15">
        <f t="shared" si="25"/>
        <v>4022600</v>
      </c>
      <c r="AVS57" s="15">
        <f t="shared" si="25"/>
        <v>4022620</v>
      </c>
      <c r="AVT57" s="15">
        <f t="shared" si="25"/>
        <v>4022640</v>
      </c>
      <c r="AVU57" s="15">
        <f t="shared" si="25"/>
        <v>4022660</v>
      </c>
      <c r="AVV57" s="15">
        <f t="shared" si="25"/>
        <v>4022680</v>
      </c>
      <c r="AVW57" s="15">
        <f t="shared" si="25"/>
        <v>4022700</v>
      </c>
      <c r="AVX57" s="15">
        <f t="shared" si="25"/>
        <v>4022720</v>
      </c>
      <c r="AVY57" s="15">
        <f t="shared" si="25"/>
        <v>4022740</v>
      </c>
      <c r="AVZ57" s="21">
        <f t="shared" si="25"/>
        <v>4022760</v>
      </c>
      <c r="AWA57" s="15">
        <f t="shared" si="25"/>
        <v>4022780</v>
      </c>
      <c r="AWB57" s="15">
        <f t="shared" si="25"/>
        <v>4022800</v>
      </c>
      <c r="AWC57" s="15">
        <f t="shared" si="25"/>
        <v>4022820</v>
      </c>
      <c r="AWD57" s="15">
        <f t="shared" si="25"/>
        <v>4022840</v>
      </c>
      <c r="AWE57" s="15">
        <f t="shared" si="25"/>
        <v>4022860</v>
      </c>
      <c r="AWF57" s="15">
        <f t="shared" si="25"/>
        <v>4022880</v>
      </c>
      <c r="AWG57" s="15">
        <f t="shared" si="25"/>
        <v>4022900</v>
      </c>
      <c r="AWH57" s="15">
        <f t="shared" si="25"/>
        <v>4022920</v>
      </c>
      <c r="AWI57" s="15">
        <f t="shared" si="25"/>
        <v>4022940</v>
      </c>
      <c r="AWJ57" s="15">
        <f t="shared" si="25"/>
        <v>4022960</v>
      </c>
      <c r="AWK57" s="15">
        <f t="shared" si="25"/>
        <v>4022980</v>
      </c>
      <c r="AWL57" s="15">
        <f t="shared" si="25"/>
        <v>4023000</v>
      </c>
      <c r="AWM57" s="15">
        <f t="shared" si="25"/>
        <v>4023020</v>
      </c>
      <c r="AWN57" s="15">
        <f t="shared" si="25"/>
        <v>4023040</v>
      </c>
      <c r="AWO57" s="15">
        <f t="shared" si="25"/>
        <v>4023060</v>
      </c>
      <c r="AWP57" s="15">
        <f t="shared" si="25"/>
        <v>4023080</v>
      </c>
      <c r="AWQ57" s="15">
        <f t="shared" si="25"/>
        <v>4023100</v>
      </c>
      <c r="AWR57" s="15">
        <f t="shared" si="25"/>
        <v>4023120</v>
      </c>
      <c r="AWS57" s="15">
        <f t="shared" si="25"/>
        <v>4023140</v>
      </c>
      <c r="AWT57" s="15">
        <f t="shared" si="25"/>
        <v>4023160</v>
      </c>
      <c r="AWU57" s="15">
        <f t="shared" ref="AWU57:AZF57" si="26">AWT57+20</f>
        <v>4023180</v>
      </c>
      <c r="AWV57" s="15">
        <f t="shared" si="26"/>
        <v>4023200</v>
      </c>
      <c r="AWW57" s="15">
        <f t="shared" si="26"/>
        <v>4023220</v>
      </c>
      <c r="AWX57" s="15">
        <f t="shared" si="26"/>
        <v>4023240</v>
      </c>
      <c r="AWY57" s="15">
        <f t="shared" si="26"/>
        <v>4023260</v>
      </c>
      <c r="AWZ57" s="21">
        <f t="shared" si="26"/>
        <v>4023280</v>
      </c>
      <c r="AXA57" s="15">
        <f t="shared" si="26"/>
        <v>4023300</v>
      </c>
      <c r="AXB57" s="15">
        <f t="shared" si="26"/>
        <v>4023320</v>
      </c>
      <c r="AXC57" s="15">
        <f t="shared" si="26"/>
        <v>4023340</v>
      </c>
      <c r="AXD57" s="15">
        <f t="shared" si="26"/>
        <v>4023360</v>
      </c>
      <c r="AXE57" s="15">
        <f t="shared" si="26"/>
        <v>4023380</v>
      </c>
      <c r="AXF57" s="15">
        <f t="shared" si="26"/>
        <v>4023400</v>
      </c>
      <c r="AXG57" s="15">
        <f t="shared" si="26"/>
        <v>4023420</v>
      </c>
      <c r="AXH57" s="15">
        <f t="shared" si="26"/>
        <v>4023440</v>
      </c>
      <c r="AXI57" s="15">
        <f t="shared" si="26"/>
        <v>4023460</v>
      </c>
      <c r="AXJ57" s="15">
        <f t="shared" si="26"/>
        <v>4023480</v>
      </c>
      <c r="AXK57" s="15">
        <f t="shared" si="26"/>
        <v>4023500</v>
      </c>
      <c r="AXL57" s="15">
        <f t="shared" si="26"/>
        <v>4023520</v>
      </c>
      <c r="AXM57" s="15">
        <f t="shared" si="26"/>
        <v>4023540</v>
      </c>
      <c r="AXN57" s="15">
        <f t="shared" si="26"/>
        <v>4023560</v>
      </c>
      <c r="AXO57" s="15">
        <f t="shared" si="26"/>
        <v>4023580</v>
      </c>
      <c r="AXP57" s="15">
        <f t="shared" si="26"/>
        <v>4023600</v>
      </c>
      <c r="AXQ57" s="15">
        <f t="shared" si="26"/>
        <v>4023620</v>
      </c>
      <c r="AXR57" s="15">
        <f t="shared" si="26"/>
        <v>4023640</v>
      </c>
      <c r="AXS57" s="15">
        <f t="shared" si="26"/>
        <v>4023660</v>
      </c>
      <c r="AXT57" s="15">
        <f t="shared" si="26"/>
        <v>4023680</v>
      </c>
      <c r="AXU57" s="15">
        <f t="shared" si="26"/>
        <v>4023700</v>
      </c>
      <c r="AXV57" s="15">
        <f t="shared" si="26"/>
        <v>4023720</v>
      </c>
      <c r="AXW57" s="15">
        <f t="shared" si="26"/>
        <v>4023740</v>
      </c>
      <c r="AXX57" s="15">
        <f t="shared" si="26"/>
        <v>4023760</v>
      </c>
      <c r="AXY57" s="15">
        <f t="shared" si="26"/>
        <v>4023780</v>
      </c>
      <c r="AXZ57" s="15">
        <f t="shared" si="26"/>
        <v>4023800</v>
      </c>
      <c r="AYA57" s="15">
        <f t="shared" si="26"/>
        <v>4023820</v>
      </c>
      <c r="AYB57" s="15">
        <f t="shared" si="26"/>
        <v>4023840</v>
      </c>
      <c r="AYC57" s="21">
        <f t="shared" si="26"/>
        <v>4023860</v>
      </c>
      <c r="AYD57" s="15">
        <f t="shared" si="26"/>
        <v>4023880</v>
      </c>
      <c r="AYE57" s="15">
        <f t="shared" si="26"/>
        <v>4023900</v>
      </c>
      <c r="AYF57" s="15">
        <f t="shared" si="26"/>
        <v>4023920</v>
      </c>
      <c r="AYG57" s="15">
        <f t="shared" si="26"/>
        <v>4023940</v>
      </c>
      <c r="AYH57" s="15">
        <f t="shared" si="26"/>
        <v>4023960</v>
      </c>
      <c r="AYI57" s="15">
        <f t="shared" si="26"/>
        <v>4023980</v>
      </c>
      <c r="AYJ57" s="21">
        <f t="shared" si="26"/>
        <v>4024000</v>
      </c>
      <c r="AYK57" s="15">
        <f t="shared" si="26"/>
        <v>4024020</v>
      </c>
      <c r="AYL57" s="21">
        <f t="shared" si="26"/>
        <v>4024040</v>
      </c>
      <c r="AYM57" s="15">
        <f t="shared" si="26"/>
        <v>4024060</v>
      </c>
      <c r="AYN57" s="15">
        <f t="shared" si="26"/>
        <v>4024080</v>
      </c>
      <c r="AYO57" s="15">
        <f t="shared" si="26"/>
        <v>4024100</v>
      </c>
      <c r="AYP57" s="15">
        <f t="shared" si="26"/>
        <v>4024120</v>
      </c>
      <c r="AYQ57" s="15">
        <f t="shared" si="26"/>
        <v>4024140</v>
      </c>
      <c r="AYR57" s="15">
        <f t="shared" si="26"/>
        <v>4024160</v>
      </c>
      <c r="AYS57" s="15">
        <f t="shared" si="26"/>
        <v>4024180</v>
      </c>
      <c r="AYT57" s="15">
        <f t="shared" si="26"/>
        <v>4024200</v>
      </c>
      <c r="AYU57" s="15">
        <f t="shared" si="26"/>
        <v>4024220</v>
      </c>
      <c r="AYV57" s="15">
        <f t="shared" si="26"/>
        <v>4024240</v>
      </c>
      <c r="AYW57" s="15">
        <f t="shared" si="26"/>
        <v>4024260</v>
      </c>
      <c r="AYX57" s="15">
        <f t="shared" si="26"/>
        <v>4024280</v>
      </c>
      <c r="AYY57" s="15">
        <f t="shared" si="26"/>
        <v>4024300</v>
      </c>
      <c r="AYZ57" s="15">
        <f t="shared" si="26"/>
        <v>4024320</v>
      </c>
      <c r="AZA57" s="15">
        <f t="shared" si="26"/>
        <v>4024340</v>
      </c>
      <c r="AZB57" s="21">
        <f t="shared" si="26"/>
        <v>4024360</v>
      </c>
      <c r="AZC57" s="15">
        <f t="shared" si="26"/>
        <v>4024380</v>
      </c>
      <c r="AZD57" s="15">
        <f t="shared" si="26"/>
        <v>4024400</v>
      </c>
      <c r="AZE57" s="15">
        <f t="shared" si="26"/>
        <v>4024420</v>
      </c>
      <c r="AZF57" s="15">
        <f t="shared" si="26"/>
        <v>4024440</v>
      </c>
      <c r="AZG57" s="15">
        <f t="shared" ref="AZG57:BBR57" si="27">AZF57+20</f>
        <v>4024460</v>
      </c>
      <c r="AZH57" s="15">
        <f t="shared" si="27"/>
        <v>4024480</v>
      </c>
      <c r="AZI57" s="15">
        <f t="shared" si="27"/>
        <v>4024500</v>
      </c>
      <c r="AZJ57" s="15">
        <f t="shared" si="27"/>
        <v>4024520</v>
      </c>
      <c r="AZK57" s="15">
        <f t="shared" si="27"/>
        <v>4024540</v>
      </c>
      <c r="AZL57" s="15">
        <f t="shared" si="27"/>
        <v>4024560</v>
      </c>
      <c r="AZM57" s="15">
        <f t="shared" si="27"/>
        <v>4024580</v>
      </c>
      <c r="AZN57" s="15">
        <f t="shared" si="27"/>
        <v>4024600</v>
      </c>
      <c r="AZO57" s="15">
        <f t="shared" si="27"/>
        <v>4024620</v>
      </c>
      <c r="AZP57" s="15">
        <f t="shared" si="27"/>
        <v>4024640</v>
      </c>
      <c r="AZQ57" s="15">
        <f t="shared" si="27"/>
        <v>4024660</v>
      </c>
      <c r="AZR57" s="15">
        <f t="shared" si="27"/>
        <v>4024680</v>
      </c>
      <c r="AZS57" s="15">
        <f t="shared" si="27"/>
        <v>4024700</v>
      </c>
      <c r="AZT57" s="15">
        <f t="shared" si="27"/>
        <v>4024720</v>
      </c>
      <c r="AZU57" s="15">
        <f t="shared" si="27"/>
        <v>4024740</v>
      </c>
      <c r="AZV57" s="15">
        <f t="shared" si="27"/>
        <v>4024760</v>
      </c>
      <c r="AZW57" s="15">
        <f t="shared" si="27"/>
        <v>4024780</v>
      </c>
      <c r="AZX57" s="15">
        <f t="shared" si="27"/>
        <v>4024800</v>
      </c>
      <c r="AZY57" s="15">
        <f t="shared" si="27"/>
        <v>4024820</v>
      </c>
      <c r="AZZ57" s="15">
        <f t="shared" si="27"/>
        <v>4024840</v>
      </c>
      <c r="BAA57" s="15">
        <f t="shared" si="27"/>
        <v>4024860</v>
      </c>
      <c r="BAB57" s="15">
        <f t="shared" si="27"/>
        <v>4024880</v>
      </c>
      <c r="BAC57" s="15">
        <f t="shared" si="27"/>
        <v>4024900</v>
      </c>
      <c r="BAD57" s="15">
        <f t="shared" si="27"/>
        <v>4024920</v>
      </c>
      <c r="BAE57" s="15">
        <f t="shared" si="27"/>
        <v>4024940</v>
      </c>
      <c r="BAF57" s="15">
        <f t="shared" si="27"/>
        <v>4024960</v>
      </c>
      <c r="BAG57" s="15">
        <f t="shared" si="27"/>
        <v>4024980</v>
      </c>
      <c r="BAH57" s="15">
        <f t="shared" si="27"/>
        <v>4025000</v>
      </c>
      <c r="BAI57" s="15">
        <f t="shared" si="27"/>
        <v>4025020</v>
      </c>
      <c r="BAJ57" s="21">
        <f t="shared" si="27"/>
        <v>4025040</v>
      </c>
      <c r="BAK57" s="15">
        <f t="shared" si="27"/>
        <v>4025060</v>
      </c>
      <c r="BAL57" s="15">
        <f t="shared" si="27"/>
        <v>4025080</v>
      </c>
      <c r="BAM57" s="15">
        <f t="shared" si="27"/>
        <v>4025100</v>
      </c>
      <c r="BAN57" s="15">
        <f t="shared" si="27"/>
        <v>4025120</v>
      </c>
      <c r="BAO57" s="15">
        <f t="shared" si="27"/>
        <v>4025140</v>
      </c>
      <c r="BAP57" s="15">
        <f t="shared" si="27"/>
        <v>4025160</v>
      </c>
      <c r="BAQ57" s="15">
        <f t="shared" si="27"/>
        <v>4025180</v>
      </c>
      <c r="BAR57" s="15">
        <f t="shared" si="27"/>
        <v>4025200</v>
      </c>
      <c r="BAS57" s="15">
        <f t="shared" si="27"/>
        <v>4025220</v>
      </c>
      <c r="BAT57" s="15">
        <f t="shared" si="27"/>
        <v>4025240</v>
      </c>
      <c r="BAU57" s="15">
        <f t="shared" si="27"/>
        <v>4025260</v>
      </c>
      <c r="BAV57" s="15">
        <f t="shared" si="27"/>
        <v>4025280</v>
      </c>
      <c r="BAW57" s="15">
        <f t="shared" si="27"/>
        <v>4025300</v>
      </c>
      <c r="BAX57" s="15">
        <f t="shared" si="27"/>
        <v>4025320</v>
      </c>
      <c r="BAY57" s="15">
        <f t="shared" si="27"/>
        <v>4025340</v>
      </c>
      <c r="BAZ57" s="15">
        <f t="shared" si="27"/>
        <v>4025360</v>
      </c>
      <c r="BBA57" s="15">
        <f t="shared" si="27"/>
        <v>4025380</v>
      </c>
      <c r="BBB57" s="15">
        <f t="shared" si="27"/>
        <v>4025400</v>
      </c>
      <c r="BBC57" s="15">
        <f t="shared" si="27"/>
        <v>4025420</v>
      </c>
      <c r="BBD57" s="15">
        <f t="shared" si="27"/>
        <v>4025440</v>
      </c>
      <c r="BBE57" s="15">
        <f t="shared" si="27"/>
        <v>4025460</v>
      </c>
      <c r="BBF57" s="15">
        <f t="shared" si="27"/>
        <v>4025480</v>
      </c>
      <c r="BBG57" s="21">
        <f t="shared" si="27"/>
        <v>4025500</v>
      </c>
      <c r="BBH57" s="15">
        <f t="shared" si="27"/>
        <v>4025520</v>
      </c>
      <c r="BBI57" s="15">
        <f t="shared" si="27"/>
        <v>4025540</v>
      </c>
      <c r="BBJ57" s="15">
        <f t="shared" si="27"/>
        <v>4025560</v>
      </c>
      <c r="BBK57" s="15">
        <f t="shared" si="27"/>
        <v>4025580</v>
      </c>
      <c r="BBL57" s="15">
        <f t="shared" si="27"/>
        <v>4025600</v>
      </c>
      <c r="BBM57" s="15">
        <f t="shared" si="27"/>
        <v>4025620</v>
      </c>
      <c r="BBN57" s="15">
        <f t="shared" si="27"/>
        <v>4025640</v>
      </c>
      <c r="BBO57" s="15">
        <f t="shared" si="27"/>
        <v>4025660</v>
      </c>
      <c r="BBP57" s="15">
        <f t="shared" si="27"/>
        <v>4025680</v>
      </c>
      <c r="BBQ57" s="15">
        <f t="shared" si="27"/>
        <v>4025700</v>
      </c>
      <c r="BBR57" s="15">
        <f t="shared" si="27"/>
        <v>4025720</v>
      </c>
      <c r="BBS57" s="15">
        <f t="shared" ref="BBS57:BDJ57" si="28">BBR57+20</f>
        <v>4025740</v>
      </c>
      <c r="BBT57" s="15">
        <f t="shared" si="28"/>
        <v>4025760</v>
      </c>
      <c r="BBU57" s="15">
        <f t="shared" si="28"/>
        <v>4025780</v>
      </c>
      <c r="BBV57" s="15">
        <f t="shared" si="28"/>
        <v>4025800</v>
      </c>
      <c r="BBW57" s="15">
        <f t="shared" si="28"/>
        <v>4025820</v>
      </c>
      <c r="BBX57" s="15">
        <f t="shared" si="28"/>
        <v>4025840</v>
      </c>
      <c r="BBY57" s="15">
        <f t="shared" si="28"/>
        <v>4025860</v>
      </c>
      <c r="BBZ57" s="15">
        <f t="shared" si="28"/>
        <v>4025880</v>
      </c>
      <c r="BCA57" s="15">
        <f t="shared" si="28"/>
        <v>4025900</v>
      </c>
      <c r="BCB57" s="15">
        <f t="shared" si="28"/>
        <v>4025920</v>
      </c>
      <c r="BCC57" s="15">
        <f t="shared" si="28"/>
        <v>4025940</v>
      </c>
      <c r="BCD57" s="15">
        <f t="shared" si="28"/>
        <v>4025960</v>
      </c>
      <c r="BCE57" s="15">
        <f t="shared" si="28"/>
        <v>4025980</v>
      </c>
      <c r="BCF57" s="15">
        <f t="shared" si="28"/>
        <v>4026000</v>
      </c>
      <c r="BCG57" s="15">
        <f t="shared" si="28"/>
        <v>4026020</v>
      </c>
      <c r="BCH57" s="15">
        <f t="shared" si="28"/>
        <v>4026040</v>
      </c>
      <c r="BCI57" s="15">
        <f t="shared" si="28"/>
        <v>4026060</v>
      </c>
      <c r="BCJ57" s="15">
        <f t="shared" si="28"/>
        <v>4026080</v>
      </c>
      <c r="BCK57" s="15">
        <f t="shared" si="28"/>
        <v>4026100</v>
      </c>
      <c r="BCL57" s="15">
        <f t="shared" si="28"/>
        <v>4026120</v>
      </c>
      <c r="BCM57" s="15">
        <f t="shared" si="28"/>
        <v>4026140</v>
      </c>
      <c r="BCN57" s="15">
        <f t="shared" si="28"/>
        <v>4026160</v>
      </c>
      <c r="BCO57" s="15">
        <f t="shared" si="28"/>
        <v>4026180</v>
      </c>
      <c r="BCP57" s="15">
        <f t="shared" si="28"/>
        <v>4026200</v>
      </c>
      <c r="BCQ57" s="15">
        <f t="shared" si="28"/>
        <v>4026220</v>
      </c>
      <c r="BCR57" s="21">
        <f t="shared" si="28"/>
        <v>4026240</v>
      </c>
      <c r="BCS57" s="15">
        <f t="shared" si="28"/>
        <v>4026260</v>
      </c>
      <c r="BCT57" s="15">
        <f t="shared" si="28"/>
        <v>4026280</v>
      </c>
      <c r="BCU57" s="15">
        <f t="shared" si="28"/>
        <v>4026300</v>
      </c>
      <c r="BCV57" s="15">
        <f t="shared" si="28"/>
        <v>4026320</v>
      </c>
      <c r="BCW57" s="15">
        <f t="shared" si="28"/>
        <v>4026340</v>
      </c>
      <c r="BCX57" s="15">
        <f t="shared" si="28"/>
        <v>4026360</v>
      </c>
      <c r="BCY57" s="15">
        <f t="shared" si="28"/>
        <v>4026380</v>
      </c>
      <c r="BCZ57" s="15">
        <f t="shared" si="28"/>
        <v>4026400</v>
      </c>
      <c r="BDA57" s="15">
        <f t="shared" si="28"/>
        <v>4026420</v>
      </c>
      <c r="BDB57" s="15">
        <f t="shared" si="28"/>
        <v>4026440</v>
      </c>
      <c r="BDC57" s="15">
        <f t="shared" si="28"/>
        <v>4026460</v>
      </c>
      <c r="BDD57" s="15">
        <f t="shared" si="28"/>
        <v>4026480</v>
      </c>
      <c r="BDE57" s="15">
        <f t="shared" si="28"/>
        <v>4026500</v>
      </c>
      <c r="BDF57" s="15">
        <f t="shared" si="28"/>
        <v>4026520</v>
      </c>
      <c r="BDG57" s="15">
        <f t="shared" si="28"/>
        <v>4026540</v>
      </c>
      <c r="BDH57" s="15">
        <f t="shared" si="28"/>
        <v>4026560</v>
      </c>
      <c r="BDI57" s="15">
        <f t="shared" si="28"/>
        <v>4026580</v>
      </c>
      <c r="BDJ57" s="15">
        <f t="shared" si="28"/>
        <v>4026600</v>
      </c>
      <c r="BDK57" s="15">
        <f t="shared" ref="BDK57" si="29">BDJ57+20</f>
        <v>4026620</v>
      </c>
      <c r="BDL57" s="15">
        <f t="shared" ref="BDL57" si="30">BDK57+20</f>
        <v>4026640</v>
      </c>
      <c r="BDM57" s="15">
        <f t="shared" ref="BDM57" si="31">BDL57+20</f>
        <v>4026660</v>
      </c>
      <c r="BDN57" s="15">
        <f t="shared" ref="BDN57" si="32">BDM57+20</f>
        <v>4026680</v>
      </c>
      <c r="BDO57" s="15">
        <f t="shared" ref="BDO57" si="33">BDN57+20</f>
        <v>4026700</v>
      </c>
      <c r="BDP57" s="15">
        <f t="shared" ref="BDP57" si="34">BDO57+20</f>
        <v>4026720</v>
      </c>
      <c r="BDQ57" s="15">
        <f t="shared" ref="BDQ57" si="35">BDP57+20</f>
        <v>4026740</v>
      </c>
      <c r="BDR57" s="15">
        <f t="shared" ref="BDR57" si="36">BDQ57+20</f>
        <v>4026760</v>
      </c>
      <c r="BDS57" s="15">
        <f t="shared" ref="BDS57" si="37">BDR57+20</f>
        <v>4026780</v>
      </c>
      <c r="BDT57" s="15">
        <f t="shared" ref="BDT57" si="38">BDS57+20</f>
        <v>4026800</v>
      </c>
      <c r="BDU57" s="15">
        <f t="shared" ref="BDU57" si="39">BDT57+20</f>
        <v>4026820</v>
      </c>
      <c r="BDV57" s="15">
        <f t="shared" ref="BDV57" si="40">BDU57+20</f>
        <v>4026840</v>
      </c>
      <c r="BDW57" s="15">
        <f t="shared" ref="BDW57" si="41">BDV57+20</f>
        <v>4026860</v>
      </c>
      <c r="BDX57" s="15">
        <f t="shared" ref="BDX57" si="42">BDW57+20</f>
        <v>4026880</v>
      </c>
      <c r="BDY57" s="15">
        <f t="shared" ref="BDY57" si="43">BDX57+20</f>
        <v>4026900</v>
      </c>
      <c r="BDZ57" s="15">
        <f t="shared" ref="BDZ57" si="44">BDY57+20</f>
        <v>4026920</v>
      </c>
      <c r="BEA57" s="15">
        <f t="shared" ref="BEA57" si="45">BDZ57+20</f>
        <v>4026940</v>
      </c>
      <c r="BEB57" s="15">
        <f t="shared" ref="BEB57" si="46">BEA57+20</f>
        <v>4026960</v>
      </c>
      <c r="BEC57" s="15">
        <f t="shared" ref="BEC57" si="47">BEB57+20</f>
        <v>4026980</v>
      </c>
      <c r="BED57" s="15">
        <f t="shared" ref="BED57" si="48">BEC57+20</f>
        <v>4027000</v>
      </c>
      <c r="BEE57" s="15">
        <f t="shared" ref="BEE57" si="49">BED57+20</f>
        <v>4027020</v>
      </c>
      <c r="BEF57" s="15">
        <f t="shared" ref="BEF57" si="50">BEE57+20</f>
        <v>4027040</v>
      </c>
      <c r="BEG57" s="15">
        <f t="shared" ref="BEG57" si="51">BEF57+20</f>
        <v>4027060</v>
      </c>
      <c r="BEH57" s="15">
        <f t="shared" ref="BEH57" si="52">BEG57+20</f>
        <v>4027080</v>
      </c>
      <c r="BEI57" s="15">
        <f t="shared" ref="BEI57" si="53">BEH57+20</f>
        <v>4027100</v>
      </c>
      <c r="BEJ57" s="15">
        <f t="shared" ref="BEJ57" si="54">BEI57+20</f>
        <v>4027120</v>
      </c>
      <c r="BEK57" s="15">
        <f t="shared" ref="BEK57" si="55">BEJ57+20</f>
        <v>4027140</v>
      </c>
      <c r="BEL57" s="15">
        <f t="shared" ref="BEL57" si="56">BEK57+20</f>
        <v>4027160</v>
      </c>
      <c r="BEM57" s="15">
        <f t="shared" ref="BEM57" si="57">BEL57+20</f>
        <v>4027180</v>
      </c>
      <c r="BEN57" s="15">
        <f t="shared" ref="BEN57" si="58">BEM57+20</f>
        <v>4027200</v>
      </c>
      <c r="BEO57" s="15">
        <f t="shared" ref="BEO57" si="59">BEN57+20</f>
        <v>4027220</v>
      </c>
      <c r="BEP57" s="15">
        <f t="shared" ref="BEP57" si="60">BEO57+20</f>
        <v>4027240</v>
      </c>
      <c r="BEQ57" s="15">
        <f t="shared" ref="BEQ57" si="61">BEP57+20</f>
        <v>4027260</v>
      </c>
      <c r="BER57" s="15">
        <f t="shared" ref="BER57" si="62">BEQ57+20</f>
        <v>4027280</v>
      </c>
      <c r="BES57" s="15">
        <f t="shared" ref="BES57" si="63">BER57+20</f>
        <v>4027300</v>
      </c>
      <c r="BET57" s="15">
        <f t="shared" ref="BET57" si="64">BES57+20</f>
        <v>4027320</v>
      </c>
      <c r="BEU57" s="15">
        <f t="shared" ref="BEU57" si="65">BET57+20</f>
        <v>4027340</v>
      </c>
      <c r="BEV57" s="15">
        <f t="shared" ref="BEV57" si="66">BEU57+20</f>
        <v>4027360</v>
      </c>
      <c r="BEW57" s="15">
        <f t="shared" ref="BEW57" si="67">BEV57+20</f>
        <v>4027380</v>
      </c>
      <c r="BEX57" s="15">
        <f t="shared" ref="BEX57" si="68">BEW57+20</f>
        <v>4027400</v>
      </c>
      <c r="BEY57" s="15">
        <f t="shared" ref="BEY57" si="69">BEX57+20</f>
        <v>4027420</v>
      </c>
      <c r="BEZ57" s="15">
        <f t="shared" ref="BEZ57" si="70">BEY57+20</f>
        <v>4027440</v>
      </c>
      <c r="BFA57" s="15">
        <f t="shared" ref="BFA57" si="71">BEZ57+20</f>
        <v>4027460</v>
      </c>
      <c r="BFB57" s="15">
        <f t="shared" ref="BFB57" si="72">BFA57+20</f>
        <v>4027480</v>
      </c>
      <c r="BFC57" s="15">
        <f t="shared" ref="BFC57" si="73">BFB57+20</f>
        <v>4027500</v>
      </c>
      <c r="BFD57" s="15">
        <f t="shared" ref="BFD57" si="74">BFC57+20</f>
        <v>4027520</v>
      </c>
      <c r="BFE57" s="15">
        <f t="shared" ref="BFE57" si="75">BFD57+20</f>
        <v>4027540</v>
      </c>
      <c r="BFF57" s="15">
        <f t="shared" ref="BFF57" si="76">BFE57+20</f>
        <v>4027560</v>
      </c>
      <c r="BFG57" s="15">
        <f t="shared" ref="BFG57" si="77">BFF57+20</f>
        <v>4027580</v>
      </c>
      <c r="BFH57" s="15">
        <f t="shared" ref="BFH57" si="78">BFG57+20</f>
        <v>4027600</v>
      </c>
      <c r="BFI57" s="118">
        <f>BDJ57+20</f>
        <v>4026620</v>
      </c>
      <c r="BFJ57" s="15">
        <f t="shared" ref="BFJ57:BHU57" si="79">BFI57+20</f>
        <v>4026640</v>
      </c>
      <c r="BFK57" s="15">
        <f t="shared" si="79"/>
        <v>4026660</v>
      </c>
      <c r="BFL57" s="15">
        <f t="shared" si="79"/>
        <v>4026680</v>
      </c>
      <c r="BFM57" s="15">
        <f t="shared" si="79"/>
        <v>4026700</v>
      </c>
      <c r="BFN57" s="15">
        <f t="shared" si="79"/>
        <v>4026720</v>
      </c>
      <c r="BFO57" s="15">
        <f t="shared" si="79"/>
        <v>4026740</v>
      </c>
      <c r="BFP57" s="15">
        <f t="shared" si="79"/>
        <v>4026760</v>
      </c>
      <c r="BFQ57" s="15">
        <f t="shared" si="79"/>
        <v>4026780</v>
      </c>
      <c r="BFR57" s="15">
        <f t="shared" si="79"/>
        <v>4026800</v>
      </c>
      <c r="BFS57" s="15">
        <f t="shared" si="79"/>
        <v>4026820</v>
      </c>
      <c r="BFT57" s="15">
        <f t="shared" si="79"/>
        <v>4026840</v>
      </c>
      <c r="BFU57" s="15">
        <f t="shared" si="79"/>
        <v>4026860</v>
      </c>
      <c r="BFV57" s="15">
        <f t="shared" si="79"/>
        <v>4026880</v>
      </c>
      <c r="BFW57" s="15">
        <f t="shared" si="79"/>
        <v>4026900</v>
      </c>
      <c r="BFX57" s="15">
        <f t="shared" si="79"/>
        <v>4026920</v>
      </c>
      <c r="BFY57" s="15">
        <f t="shared" si="79"/>
        <v>4026940</v>
      </c>
      <c r="BFZ57" s="15">
        <f t="shared" si="79"/>
        <v>4026960</v>
      </c>
      <c r="BGA57" s="15">
        <f t="shared" si="79"/>
        <v>4026980</v>
      </c>
      <c r="BGB57" s="15">
        <f t="shared" si="79"/>
        <v>4027000</v>
      </c>
      <c r="BGC57" s="15">
        <f t="shared" si="79"/>
        <v>4027020</v>
      </c>
      <c r="BGD57" s="15">
        <f t="shared" si="79"/>
        <v>4027040</v>
      </c>
      <c r="BGE57" s="15">
        <f t="shared" si="79"/>
        <v>4027060</v>
      </c>
      <c r="BGF57" s="15">
        <f t="shared" si="79"/>
        <v>4027080</v>
      </c>
      <c r="BGG57" s="15">
        <f t="shared" si="79"/>
        <v>4027100</v>
      </c>
      <c r="BGH57" s="15">
        <f t="shared" si="79"/>
        <v>4027120</v>
      </c>
      <c r="BGI57" s="15">
        <f t="shared" si="79"/>
        <v>4027140</v>
      </c>
      <c r="BGJ57" s="15">
        <f t="shared" si="79"/>
        <v>4027160</v>
      </c>
      <c r="BGK57" s="15">
        <f t="shared" si="79"/>
        <v>4027180</v>
      </c>
      <c r="BGL57" s="15">
        <f t="shared" si="79"/>
        <v>4027200</v>
      </c>
      <c r="BGM57" s="15">
        <f t="shared" si="79"/>
        <v>4027220</v>
      </c>
      <c r="BGN57" s="15">
        <f t="shared" si="79"/>
        <v>4027240</v>
      </c>
      <c r="BGO57" s="15">
        <f t="shared" si="79"/>
        <v>4027260</v>
      </c>
      <c r="BGP57" s="15">
        <f t="shared" si="79"/>
        <v>4027280</v>
      </c>
      <c r="BGQ57" s="15">
        <f t="shared" si="79"/>
        <v>4027300</v>
      </c>
      <c r="BGR57" s="15">
        <f t="shared" si="79"/>
        <v>4027320</v>
      </c>
      <c r="BGS57" s="15">
        <f t="shared" si="79"/>
        <v>4027340</v>
      </c>
      <c r="BGT57" s="15">
        <f t="shared" si="79"/>
        <v>4027360</v>
      </c>
      <c r="BGU57" s="15">
        <f t="shared" si="79"/>
        <v>4027380</v>
      </c>
      <c r="BGV57" s="15">
        <f t="shared" si="79"/>
        <v>4027400</v>
      </c>
      <c r="BGW57" s="15">
        <f t="shared" si="79"/>
        <v>4027420</v>
      </c>
      <c r="BGX57" s="15">
        <f t="shared" si="79"/>
        <v>4027440</v>
      </c>
      <c r="BGY57" s="15">
        <f t="shared" si="79"/>
        <v>4027460</v>
      </c>
      <c r="BGZ57" s="15">
        <f t="shared" si="79"/>
        <v>4027480</v>
      </c>
      <c r="BHA57" s="15">
        <f t="shared" si="79"/>
        <v>4027500</v>
      </c>
      <c r="BHB57" s="15">
        <f t="shared" si="79"/>
        <v>4027520</v>
      </c>
      <c r="BHC57" s="15">
        <f t="shared" si="79"/>
        <v>4027540</v>
      </c>
      <c r="BHD57" s="15">
        <f t="shared" si="79"/>
        <v>4027560</v>
      </c>
      <c r="BHE57" s="15">
        <f t="shared" si="79"/>
        <v>4027580</v>
      </c>
      <c r="BHF57" s="15">
        <f t="shared" si="79"/>
        <v>4027600</v>
      </c>
      <c r="BHG57" s="15">
        <f t="shared" si="79"/>
        <v>4027620</v>
      </c>
      <c r="BHH57" s="24">
        <f t="shared" si="79"/>
        <v>4027640</v>
      </c>
      <c r="BHI57" s="25">
        <f t="shared" si="79"/>
        <v>4027660</v>
      </c>
      <c r="BHJ57" s="26">
        <f t="shared" si="79"/>
        <v>4027680</v>
      </c>
      <c r="BHK57" s="26">
        <f t="shared" si="79"/>
        <v>4027700</v>
      </c>
      <c r="BHL57" s="26">
        <f t="shared" si="79"/>
        <v>4027720</v>
      </c>
      <c r="BHM57" s="26">
        <f t="shared" si="79"/>
        <v>4027740</v>
      </c>
      <c r="BHN57" s="26">
        <f t="shared" si="79"/>
        <v>4027760</v>
      </c>
      <c r="BHO57" s="27">
        <f t="shared" si="79"/>
        <v>4027780</v>
      </c>
      <c r="BHP57" s="15">
        <f t="shared" si="79"/>
        <v>4027800</v>
      </c>
      <c r="BHQ57" s="15">
        <f t="shared" si="79"/>
        <v>4027820</v>
      </c>
      <c r="BHR57" s="15">
        <f t="shared" si="79"/>
        <v>4027840</v>
      </c>
      <c r="BHS57" s="15">
        <f t="shared" si="79"/>
        <v>4027860</v>
      </c>
      <c r="BHT57" s="15">
        <f t="shared" si="79"/>
        <v>4027880</v>
      </c>
      <c r="BHU57" s="15">
        <f t="shared" si="79"/>
        <v>4027900</v>
      </c>
      <c r="BHV57" s="15">
        <f t="shared" ref="BHV57:BKG57" si="80">BHU57+20</f>
        <v>4027920</v>
      </c>
      <c r="BHW57" s="15">
        <f t="shared" si="80"/>
        <v>4027940</v>
      </c>
      <c r="BHX57" s="15">
        <f t="shared" si="80"/>
        <v>4027960</v>
      </c>
      <c r="BHY57" s="15">
        <f t="shared" si="80"/>
        <v>4027980</v>
      </c>
      <c r="BHZ57" s="15">
        <f t="shared" si="80"/>
        <v>4028000</v>
      </c>
      <c r="BIA57" s="15">
        <f t="shared" si="80"/>
        <v>4028020</v>
      </c>
      <c r="BIB57" s="15">
        <f t="shared" si="80"/>
        <v>4028040</v>
      </c>
      <c r="BIC57" s="15">
        <f t="shared" si="80"/>
        <v>4028060</v>
      </c>
      <c r="BID57" s="15">
        <f t="shared" si="80"/>
        <v>4028080</v>
      </c>
      <c r="BIE57" s="15">
        <f t="shared" si="80"/>
        <v>4028100</v>
      </c>
      <c r="BIF57" s="15">
        <f t="shared" si="80"/>
        <v>4028120</v>
      </c>
      <c r="BIG57" s="15">
        <f t="shared" si="80"/>
        <v>4028140</v>
      </c>
      <c r="BIH57" s="15">
        <f t="shared" si="80"/>
        <v>4028160</v>
      </c>
      <c r="BII57" s="15">
        <f t="shared" si="80"/>
        <v>4028180</v>
      </c>
      <c r="BIJ57" s="15">
        <f t="shared" si="80"/>
        <v>4028200</v>
      </c>
      <c r="BIK57" s="15">
        <f t="shared" si="80"/>
        <v>4028220</v>
      </c>
      <c r="BIL57" s="15">
        <f t="shared" si="80"/>
        <v>4028240</v>
      </c>
      <c r="BIM57" s="15">
        <f t="shared" si="80"/>
        <v>4028260</v>
      </c>
      <c r="BIN57" s="15">
        <f t="shared" si="80"/>
        <v>4028280</v>
      </c>
      <c r="BIO57" s="15">
        <f t="shared" si="80"/>
        <v>4028300</v>
      </c>
      <c r="BIP57" s="15">
        <f t="shared" si="80"/>
        <v>4028320</v>
      </c>
      <c r="BIQ57" s="15">
        <f t="shared" si="80"/>
        <v>4028340</v>
      </c>
      <c r="BIR57" s="15">
        <f t="shared" si="80"/>
        <v>4028360</v>
      </c>
      <c r="BIS57" s="15">
        <f t="shared" si="80"/>
        <v>4028380</v>
      </c>
      <c r="BIT57" s="15">
        <f t="shared" si="80"/>
        <v>4028400</v>
      </c>
      <c r="BIU57" s="15">
        <f t="shared" si="80"/>
        <v>4028420</v>
      </c>
      <c r="BIV57" s="15">
        <f t="shared" si="80"/>
        <v>4028440</v>
      </c>
      <c r="BIW57" s="15">
        <f t="shared" si="80"/>
        <v>4028460</v>
      </c>
      <c r="BIX57" s="15">
        <f t="shared" si="80"/>
        <v>4028480</v>
      </c>
      <c r="BIY57" s="15">
        <f t="shared" si="80"/>
        <v>4028500</v>
      </c>
      <c r="BIZ57" s="15">
        <f t="shared" si="80"/>
        <v>4028520</v>
      </c>
      <c r="BJA57" s="15">
        <f t="shared" si="80"/>
        <v>4028540</v>
      </c>
      <c r="BJB57" s="15">
        <f t="shared" si="80"/>
        <v>4028560</v>
      </c>
      <c r="BJC57" s="15">
        <f t="shared" si="80"/>
        <v>4028580</v>
      </c>
      <c r="BJD57" s="15">
        <f t="shared" si="80"/>
        <v>4028600</v>
      </c>
      <c r="BJE57" s="15">
        <f t="shared" si="80"/>
        <v>4028620</v>
      </c>
      <c r="BJF57" s="15">
        <f t="shared" si="80"/>
        <v>4028640</v>
      </c>
      <c r="BJG57" s="15">
        <f t="shared" si="80"/>
        <v>4028660</v>
      </c>
      <c r="BJH57" s="15">
        <f t="shared" si="80"/>
        <v>4028680</v>
      </c>
      <c r="BJI57" s="15">
        <f t="shared" si="80"/>
        <v>4028700</v>
      </c>
      <c r="BJJ57" s="15">
        <f t="shared" si="80"/>
        <v>4028720</v>
      </c>
      <c r="BJK57" s="15">
        <f t="shared" si="80"/>
        <v>4028740</v>
      </c>
      <c r="BJL57" s="15">
        <f t="shared" si="80"/>
        <v>4028760</v>
      </c>
      <c r="BJM57" s="15">
        <f t="shared" si="80"/>
        <v>4028780</v>
      </c>
      <c r="BJN57" s="15">
        <f t="shared" si="80"/>
        <v>4028800</v>
      </c>
      <c r="BJO57" s="15">
        <f t="shared" si="80"/>
        <v>4028820</v>
      </c>
      <c r="BJP57" s="15">
        <f t="shared" si="80"/>
        <v>4028840</v>
      </c>
      <c r="BJQ57" s="15">
        <f t="shared" si="80"/>
        <v>4028860</v>
      </c>
      <c r="BJR57" s="15">
        <f t="shared" si="80"/>
        <v>4028880</v>
      </c>
      <c r="BJS57" s="15">
        <f t="shared" si="80"/>
        <v>4028900</v>
      </c>
      <c r="BJT57" s="15">
        <f t="shared" si="80"/>
        <v>4028920</v>
      </c>
      <c r="BJU57" s="15">
        <f t="shared" si="80"/>
        <v>4028940</v>
      </c>
      <c r="BJV57" s="15">
        <f t="shared" si="80"/>
        <v>4028960</v>
      </c>
      <c r="BJW57" s="15">
        <f t="shared" si="80"/>
        <v>4028980</v>
      </c>
      <c r="BJX57" s="15">
        <f t="shared" si="80"/>
        <v>4029000</v>
      </c>
      <c r="BJY57" s="15">
        <f t="shared" si="80"/>
        <v>4029020</v>
      </c>
      <c r="BJZ57" s="15">
        <f t="shared" si="80"/>
        <v>4029040</v>
      </c>
      <c r="BKA57" s="15">
        <f t="shared" si="80"/>
        <v>4029060</v>
      </c>
      <c r="BKB57" s="15">
        <f t="shared" si="80"/>
        <v>4029080</v>
      </c>
      <c r="BKC57" s="15">
        <f t="shared" si="80"/>
        <v>4029100</v>
      </c>
      <c r="BKD57" s="15">
        <f t="shared" si="80"/>
        <v>4029120</v>
      </c>
      <c r="BKE57" s="15">
        <f t="shared" si="80"/>
        <v>4029140</v>
      </c>
      <c r="BKF57" s="15">
        <f t="shared" si="80"/>
        <v>4029160</v>
      </c>
      <c r="BKG57" s="15">
        <f t="shared" si="80"/>
        <v>4029180</v>
      </c>
      <c r="BKH57" s="15">
        <f t="shared" ref="BKH57:BMS57" si="81">BKG57+20</f>
        <v>4029200</v>
      </c>
      <c r="BKI57" s="15">
        <f t="shared" si="81"/>
        <v>4029220</v>
      </c>
      <c r="BKJ57" s="15">
        <f t="shared" si="81"/>
        <v>4029240</v>
      </c>
      <c r="BKK57" s="15">
        <f t="shared" si="81"/>
        <v>4029260</v>
      </c>
      <c r="BKL57" s="15">
        <f t="shared" si="81"/>
        <v>4029280</v>
      </c>
      <c r="BKM57" s="15">
        <f t="shared" si="81"/>
        <v>4029300</v>
      </c>
      <c r="BKN57" s="15">
        <f t="shared" si="81"/>
        <v>4029320</v>
      </c>
      <c r="BKO57" s="15">
        <f t="shared" si="81"/>
        <v>4029340</v>
      </c>
      <c r="BKP57" s="15">
        <f t="shared" si="81"/>
        <v>4029360</v>
      </c>
      <c r="BKQ57" s="15">
        <f t="shared" si="81"/>
        <v>4029380</v>
      </c>
      <c r="BKR57" s="15">
        <f t="shared" si="81"/>
        <v>4029400</v>
      </c>
      <c r="BKS57" s="15">
        <f t="shared" si="81"/>
        <v>4029420</v>
      </c>
      <c r="BKT57" s="15">
        <f t="shared" si="81"/>
        <v>4029440</v>
      </c>
      <c r="BKU57" s="15">
        <f t="shared" si="81"/>
        <v>4029460</v>
      </c>
      <c r="BKV57" s="15">
        <f t="shared" si="81"/>
        <v>4029480</v>
      </c>
      <c r="BKW57" s="15">
        <f t="shared" si="81"/>
        <v>4029500</v>
      </c>
      <c r="BKX57" s="15">
        <f t="shared" si="81"/>
        <v>4029520</v>
      </c>
      <c r="BKY57" s="15">
        <f t="shared" si="81"/>
        <v>4029540</v>
      </c>
      <c r="BKZ57" s="15">
        <f t="shared" si="81"/>
        <v>4029560</v>
      </c>
      <c r="BLA57" s="15">
        <f t="shared" si="81"/>
        <v>4029580</v>
      </c>
      <c r="BLB57" s="15">
        <f t="shared" si="81"/>
        <v>4029600</v>
      </c>
      <c r="BLC57" s="15">
        <f t="shared" si="81"/>
        <v>4029620</v>
      </c>
      <c r="BLD57" s="15">
        <f t="shared" si="81"/>
        <v>4029640</v>
      </c>
      <c r="BLE57" s="15">
        <f t="shared" si="81"/>
        <v>4029660</v>
      </c>
      <c r="BLF57" s="15">
        <f t="shared" si="81"/>
        <v>4029680</v>
      </c>
      <c r="BLG57" s="15">
        <f t="shared" si="81"/>
        <v>4029700</v>
      </c>
      <c r="BLH57" s="15">
        <f t="shared" si="81"/>
        <v>4029720</v>
      </c>
      <c r="BLI57" s="15">
        <f t="shared" si="81"/>
        <v>4029740</v>
      </c>
      <c r="BLJ57" s="15">
        <f t="shared" si="81"/>
        <v>4029760</v>
      </c>
      <c r="BLK57" s="15">
        <f t="shared" si="81"/>
        <v>4029780</v>
      </c>
      <c r="BLL57" s="15">
        <f t="shared" si="81"/>
        <v>4029800</v>
      </c>
      <c r="BLM57" s="15">
        <f t="shared" si="81"/>
        <v>4029820</v>
      </c>
      <c r="BLN57" s="15">
        <f t="shared" si="81"/>
        <v>4029840</v>
      </c>
      <c r="BLO57" s="15">
        <f t="shared" si="81"/>
        <v>4029860</v>
      </c>
      <c r="BLP57" s="15">
        <f t="shared" si="81"/>
        <v>4029880</v>
      </c>
      <c r="BLQ57" s="15">
        <f t="shared" si="81"/>
        <v>4029900</v>
      </c>
      <c r="BLR57" s="15">
        <f t="shared" si="81"/>
        <v>4029920</v>
      </c>
      <c r="BLS57" s="15">
        <f t="shared" si="81"/>
        <v>4029940</v>
      </c>
      <c r="BLT57" s="15">
        <f t="shared" si="81"/>
        <v>4029960</v>
      </c>
      <c r="BLU57" s="15">
        <f t="shared" si="81"/>
        <v>4029980</v>
      </c>
      <c r="BLV57" s="15">
        <f t="shared" si="81"/>
        <v>4030000</v>
      </c>
      <c r="BLW57" s="15">
        <f t="shared" si="81"/>
        <v>4030020</v>
      </c>
      <c r="BLX57" s="15">
        <f t="shared" si="81"/>
        <v>4030040</v>
      </c>
      <c r="BLY57" s="15">
        <f t="shared" si="81"/>
        <v>4030060</v>
      </c>
      <c r="BLZ57" s="15">
        <f t="shared" si="81"/>
        <v>4030080</v>
      </c>
      <c r="BMA57" s="15">
        <f t="shared" si="81"/>
        <v>4030100</v>
      </c>
      <c r="BMB57" s="15">
        <f t="shared" si="81"/>
        <v>4030120</v>
      </c>
      <c r="BMC57" s="15">
        <f t="shared" si="81"/>
        <v>4030140</v>
      </c>
      <c r="BMD57" s="15">
        <f t="shared" si="81"/>
        <v>4030160</v>
      </c>
      <c r="BME57" s="15">
        <f t="shared" si="81"/>
        <v>4030180</v>
      </c>
      <c r="BMF57" s="15">
        <f t="shared" si="81"/>
        <v>4030200</v>
      </c>
      <c r="BMG57" s="15">
        <f t="shared" si="81"/>
        <v>4030220</v>
      </c>
      <c r="BMH57" s="15">
        <f t="shared" si="81"/>
        <v>4030240</v>
      </c>
      <c r="BMI57" s="15">
        <f t="shared" si="81"/>
        <v>4030260</v>
      </c>
      <c r="BMJ57" s="15">
        <f t="shared" si="81"/>
        <v>4030280</v>
      </c>
      <c r="BMK57" s="15">
        <f t="shared" si="81"/>
        <v>4030300</v>
      </c>
      <c r="BML57" s="15">
        <f t="shared" si="81"/>
        <v>4030320</v>
      </c>
      <c r="BMM57" s="15">
        <f t="shared" si="81"/>
        <v>4030340</v>
      </c>
      <c r="BMN57" s="15">
        <f t="shared" si="81"/>
        <v>4030360</v>
      </c>
      <c r="BMO57" s="15">
        <f t="shared" si="81"/>
        <v>4030380</v>
      </c>
      <c r="BMP57" s="15">
        <f t="shared" si="81"/>
        <v>4030400</v>
      </c>
      <c r="BMQ57" s="15">
        <f t="shared" si="81"/>
        <v>4030420</v>
      </c>
      <c r="BMR57" s="15">
        <f t="shared" si="81"/>
        <v>4030440</v>
      </c>
      <c r="BMS57" s="15">
        <f t="shared" si="81"/>
        <v>4030460</v>
      </c>
      <c r="BMT57" s="15">
        <f t="shared" ref="BMT57:BPE57" si="82">BMS57+20</f>
        <v>4030480</v>
      </c>
      <c r="BMU57" s="15">
        <f t="shared" si="82"/>
        <v>4030500</v>
      </c>
      <c r="BMV57" s="15">
        <f t="shared" si="82"/>
        <v>4030520</v>
      </c>
      <c r="BMW57" s="15">
        <f t="shared" si="82"/>
        <v>4030540</v>
      </c>
      <c r="BMX57" s="15">
        <f t="shared" si="82"/>
        <v>4030560</v>
      </c>
      <c r="BMY57" s="15">
        <f t="shared" si="82"/>
        <v>4030580</v>
      </c>
      <c r="BMZ57" s="15">
        <f t="shared" si="82"/>
        <v>4030600</v>
      </c>
      <c r="BNA57" s="15">
        <f t="shared" si="82"/>
        <v>4030620</v>
      </c>
      <c r="BNB57" s="15">
        <f t="shared" si="82"/>
        <v>4030640</v>
      </c>
      <c r="BNC57" s="15">
        <f t="shared" si="82"/>
        <v>4030660</v>
      </c>
      <c r="BND57" s="15">
        <f t="shared" si="82"/>
        <v>4030680</v>
      </c>
      <c r="BNE57" s="15">
        <f t="shared" si="82"/>
        <v>4030700</v>
      </c>
      <c r="BNF57" s="15">
        <f t="shared" si="82"/>
        <v>4030720</v>
      </c>
      <c r="BNG57" s="15">
        <f t="shared" si="82"/>
        <v>4030740</v>
      </c>
      <c r="BNH57" s="15">
        <f t="shared" si="82"/>
        <v>4030760</v>
      </c>
      <c r="BNI57" s="15">
        <f t="shared" si="82"/>
        <v>4030780</v>
      </c>
      <c r="BNJ57" s="15">
        <f t="shared" si="82"/>
        <v>4030800</v>
      </c>
      <c r="BNK57" s="15">
        <f t="shared" si="82"/>
        <v>4030820</v>
      </c>
      <c r="BNL57" s="15">
        <f t="shared" si="82"/>
        <v>4030840</v>
      </c>
      <c r="BNM57" s="15">
        <f t="shared" si="82"/>
        <v>4030860</v>
      </c>
      <c r="BNN57" s="15">
        <f t="shared" si="82"/>
        <v>4030880</v>
      </c>
      <c r="BNO57" s="15">
        <f t="shared" si="82"/>
        <v>4030900</v>
      </c>
      <c r="BNP57" s="15">
        <f t="shared" si="82"/>
        <v>4030920</v>
      </c>
      <c r="BNQ57" s="15">
        <f t="shared" si="82"/>
        <v>4030940</v>
      </c>
      <c r="BNR57" s="15">
        <f t="shared" si="82"/>
        <v>4030960</v>
      </c>
      <c r="BNS57" s="15">
        <f t="shared" si="82"/>
        <v>4030980</v>
      </c>
      <c r="BNT57" s="15">
        <f t="shared" si="82"/>
        <v>4031000</v>
      </c>
      <c r="BNU57" s="15">
        <f t="shared" si="82"/>
        <v>4031020</v>
      </c>
      <c r="BNV57" s="15">
        <f t="shared" si="82"/>
        <v>4031040</v>
      </c>
      <c r="BNW57" s="15">
        <f t="shared" si="82"/>
        <v>4031060</v>
      </c>
      <c r="BNX57" s="15">
        <f t="shared" si="82"/>
        <v>4031080</v>
      </c>
      <c r="BNY57" s="15">
        <f t="shared" si="82"/>
        <v>4031100</v>
      </c>
      <c r="BNZ57" s="15">
        <f t="shared" si="82"/>
        <v>4031120</v>
      </c>
      <c r="BOA57" s="28">
        <f t="shared" si="82"/>
        <v>4031140</v>
      </c>
      <c r="BOB57" s="29">
        <f t="shared" si="82"/>
        <v>4031160</v>
      </c>
      <c r="BOC57" s="29">
        <f t="shared" si="82"/>
        <v>4031180</v>
      </c>
      <c r="BOD57" s="29">
        <f t="shared" si="82"/>
        <v>4031200</v>
      </c>
      <c r="BOE57" s="29">
        <f t="shared" si="82"/>
        <v>4031220</v>
      </c>
      <c r="BOF57" s="29">
        <f t="shared" si="82"/>
        <v>4031240</v>
      </c>
      <c r="BOG57" s="29">
        <f t="shared" si="82"/>
        <v>4031260</v>
      </c>
      <c r="BOH57" s="29">
        <f t="shared" si="82"/>
        <v>4031280</v>
      </c>
      <c r="BOI57" s="29">
        <f t="shared" si="82"/>
        <v>4031300</v>
      </c>
      <c r="BOJ57" s="30">
        <f t="shared" si="82"/>
        <v>4031320</v>
      </c>
      <c r="BOK57" s="29">
        <f t="shared" si="82"/>
        <v>4031340</v>
      </c>
      <c r="BOL57" s="29">
        <f t="shared" si="82"/>
        <v>4031360</v>
      </c>
      <c r="BOM57" s="31">
        <f t="shared" si="82"/>
        <v>4031380</v>
      </c>
      <c r="BON57" s="15">
        <f t="shared" si="82"/>
        <v>4031400</v>
      </c>
      <c r="BOO57" s="15">
        <f t="shared" si="82"/>
        <v>4031420</v>
      </c>
      <c r="BOP57" s="15">
        <f t="shared" si="82"/>
        <v>4031440</v>
      </c>
      <c r="BOQ57" s="15">
        <f t="shared" si="82"/>
        <v>4031460</v>
      </c>
      <c r="BOR57" s="15">
        <f t="shared" si="82"/>
        <v>4031480</v>
      </c>
      <c r="BOS57" s="30">
        <f t="shared" si="82"/>
        <v>4031500</v>
      </c>
      <c r="BOT57" s="29">
        <f t="shared" si="82"/>
        <v>4031520</v>
      </c>
      <c r="BOU57" s="29">
        <f t="shared" si="82"/>
        <v>4031540</v>
      </c>
      <c r="BOV57" s="29">
        <f t="shared" si="82"/>
        <v>4031560</v>
      </c>
      <c r="BOW57" s="29">
        <f t="shared" si="82"/>
        <v>4031580</v>
      </c>
      <c r="BOX57" s="31">
        <f t="shared" si="82"/>
        <v>4031600</v>
      </c>
      <c r="BOY57" s="15">
        <f t="shared" si="82"/>
        <v>4031620</v>
      </c>
      <c r="BOZ57" s="15">
        <f t="shared" si="82"/>
        <v>4031640</v>
      </c>
      <c r="BPA57" s="15">
        <f t="shared" si="82"/>
        <v>4031660</v>
      </c>
      <c r="BPB57" s="15">
        <f t="shared" si="82"/>
        <v>4031680</v>
      </c>
      <c r="BPC57" s="15">
        <f t="shared" si="82"/>
        <v>4031700</v>
      </c>
      <c r="BPD57" s="15">
        <f t="shared" si="82"/>
        <v>4031720</v>
      </c>
      <c r="BPE57" s="15">
        <f t="shared" si="82"/>
        <v>4031740</v>
      </c>
      <c r="BPF57" s="15">
        <f t="shared" ref="BPF57:BRQ57" si="83">BPE57+20</f>
        <v>4031760</v>
      </c>
      <c r="BPG57" s="15">
        <f t="shared" si="83"/>
        <v>4031780</v>
      </c>
      <c r="BPH57" s="15">
        <f t="shared" si="83"/>
        <v>4031800</v>
      </c>
      <c r="BPI57" s="15">
        <f t="shared" si="83"/>
        <v>4031820</v>
      </c>
      <c r="BPJ57" s="15">
        <f t="shared" si="83"/>
        <v>4031840</v>
      </c>
      <c r="BPK57" s="15">
        <f t="shared" si="83"/>
        <v>4031860</v>
      </c>
      <c r="BPL57" s="15">
        <f t="shared" si="83"/>
        <v>4031880</v>
      </c>
      <c r="BPM57" s="15">
        <f t="shared" si="83"/>
        <v>4031900</v>
      </c>
      <c r="BPN57" s="15">
        <f t="shared" si="83"/>
        <v>4031920</v>
      </c>
      <c r="BPO57" s="15">
        <f t="shared" si="83"/>
        <v>4031940</v>
      </c>
      <c r="BPP57" s="15">
        <f t="shared" si="83"/>
        <v>4031960</v>
      </c>
      <c r="BPQ57" s="15">
        <f t="shared" si="83"/>
        <v>4031980</v>
      </c>
      <c r="BPR57" s="15">
        <f t="shared" si="83"/>
        <v>4032000</v>
      </c>
      <c r="BPS57" s="15">
        <f t="shared" si="83"/>
        <v>4032020</v>
      </c>
      <c r="BPT57" s="15">
        <f t="shared" si="83"/>
        <v>4032040</v>
      </c>
      <c r="BPU57" s="15">
        <f t="shared" si="83"/>
        <v>4032060</v>
      </c>
      <c r="BPV57" s="15">
        <f t="shared" si="83"/>
        <v>4032080</v>
      </c>
      <c r="BPW57" s="15">
        <f t="shared" si="83"/>
        <v>4032100</v>
      </c>
      <c r="BPX57" s="15">
        <f t="shared" si="83"/>
        <v>4032120</v>
      </c>
      <c r="BPY57" s="15">
        <f t="shared" si="83"/>
        <v>4032140</v>
      </c>
      <c r="BPZ57" s="15">
        <f t="shared" si="83"/>
        <v>4032160</v>
      </c>
      <c r="BQA57" s="15">
        <f t="shared" si="83"/>
        <v>4032180</v>
      </c>
      <c r="BQB57" s="15">
        <f t="shared" si="83"/>
        <v>4032200</v>
      </c>
      <c r="BQC57" s="15">
        <f t="shared" si="83"/>
        <v>4032220</v>
      </c>
      <c r="BQD57" s="15">
        <f t="shared" si="83"/>
        <v>4032240</v>
      </c>
      <c r="BQE57" s="15">
        <f t="shared" si="83"/>
        <v>4032260</v>
      </c>
      <c r="BQF57" s="15">
        <f t="shared" si="83"/>
        <v>4032280</v>
      </c>
      <c r="BQG57" s="15">
        <f t="shared" si="83"/>
        <v>4032300</v>
      </c>
      <c r="BQH57" s="15">
        <f t="shared" si="83"/>
        <v>4032320</v>
      </c>
      <c r="BQI57" s="15">
        <f t="shared" si="83"/>
        <v>4032340</v>
      </c>
      <c r="BQJ57" s="15">
        <f t="shared" si="83"/>
        <v>4032360</v>
      </c>
      <c r="BQK57" s="15">
        <f t="shared" si="83"/>
        <v>4032380</v>
      </c>
      <c r="BQL57" s="15">
        <f t="shared" si="83"/>
        <v>4032400</v>
      </c>
      <c r="BQM57" s="15">
        <f t="shared" si="83"/>
        <v>4032420</v>
      </c>
      <c r="BQN57" s="15">
        <f t="shared" si="83"/>
        <v>4032440</v>
      </c>
      <c r="BQO57" s="15">
        <f t="shared" si="83"/>
        <v>4032460</v>
      </c>
      <c r="BQP57" s="15">
        <f t="shared" si="83"/>
        <v>4032480</v>
      </c>
      <c r="BQQ57" s="15">
        <f t="shared" si="83"/>
        <v>4032500</v>
      </c>
      <c r="BQR57" s="15">
        <f t="shared" si="83"/>
        <v>4032520</v>
      </c>
      <c r="BQS57" s="15">
        <f t="shared" si="83"/>
        <v>4032540</v>
      </c>
      <c r="BQT57" s="15">
        <f t="shared" si="83"/>
        <v>4032560</v>
      </c>
      <c r="BQU57" s="15">
        <f t="shared" si="83"/>
        <v>4032580</v>
      </c>
      <c r="BQV57" s="15">
        <f t="shared" si="83"/>
        <v>4032600</v>
      </c>
      <c r="BQW57" s="15">
        <f t="shared" si="83"/>
        <v>4032620</v>
      </c>
      <c r="BQX57" s="15">
        <f t="shared" si="83"/>
        <v>4032640</v>
      </c>
      <c r="BQY57" s="15">
        <f t="shared" si="83"/>
        <v>4032660</v>
      </c>
      <c r="BQZ57" s="15">
        <f t="shared" si="83"/>
        <v>4032680</v>
      </c>
      <c r="BRA57" s="15">
        <f t="shared" si="83"/>
        <v>4032700</v>
      </c>
      <c r="BRB57" s="15">
        <f t="shared" si="83"/>
        <v>4032720</v>
      </c>
      <c r="BRC57" s="15">
        <f t="shared" si="83"/>
        <v>4032740</v>
      </c>
      <c r="BRD57" s="15">
        <f t="shared" si="83"/>
        <v>4032760</v>
      </c>
      <c r="BRE57" s="15">
        <f t="shared" si="83"/>
        <v>4032780</v>
      </c>
      <c r="BRF57" s="15">
        <f t="shared" si="83"/>
        <v>4032800</v>
      </c>
      <c r="BRG57" s="15">
        <f t="shared" si="83"/>
        <v>4032820</v>
      </c>
      <c r="BRH57" s="15">
        <f t="shared" si="83"/>
        <v>4032840</v>
      </c>
      <c r="BRI57" s="15">
        <f t="shared" si="83"/>
        <v>4032860</v>
      </c>
      <c r="BRJ57" s="15">
        <f t="shared" si="83"/>
        <v>4032880</v>
      </c>
      <c r="BRK57" s="15">
        <f t="shared" si="83"/>
        <v>4032900</v>
      </c>
      <c r="BRL57" s="15">
        <f t="shared" si="83"/>
        <v>4032920</v>
      </c>
      <c r="BRM57" s="15">
        <f t="shared" si="83"/>
        <v>4032940</v>
      </c>
      <c r="BRN57" s="15">
        <f t="shared" si="83"/>
        <v>4032960</v>
      </c>
      <c r="BRO57" s="15">
        <f t="shared" si="83"/>
        <v>4032980</v>
      </c>
      <c r="BRP57" s="15">
        <f t="shared" si="83"/>
        <v>4033000</v>
      </c>
      <c r="BRQ57" s="15">
        <f t="shared" si="83"/>
        <v>4033020</v>
      </c>
      <c r="BRR57" s="15">
        <f t="shared" ref="BRR57:BUD57" si="84">BRQ57+20</f>
        <v>4033040</v>
      </c>
      <c r="BRS57" s="15">
        <f t="shared" si="84"/>
        <v>4033060</v>
      </c>
      <c r="BRT57" s="15">
        <f t="shared" si="84"/>
        <v>4033080</v>
      </c>
      <c r="BRU57" s="15">
        <f t="shared" si="84"/>
        <v>4033100</v>
      </c>
      <c r="BRV57" s="15">
        <f t="shared" si="84"/>
        <v>4033120</v>
      </c>
      <c r="BRW57" s="15">
        <f t="shared" si="84"/>
        <v>4033140</v>
      </c>
      <c r="BRX57" s="15">
        <f t="shared" si="84"/>
        <v>4033160</v>
      </c>
      <c r="BRY57" s="15">
        <f t="shared" si="84"/>
        <v>4033180</v>
      </c>
      <c r="BRZ57" s="15">
        <f t="shared" si="84"/>
        <v>4033200</v>
      </c>
      <c r="BSA57" s="15">
        <f t="shared" si="84"/>
        <v>4033220</v>
      </c>
      <c r="BSB57" s="15">
        <f t="shared" si="84"/>
        <v>4033240</v>
      </c>
      <c r="BSC57" s="15">
        <f t="shared" si="84"/>
        <v>4033260</v>
      </c>
      <c r="BSD57" s="15">
        <f t="shared" si="84"/>
        <v>4033280</v>
      </c>
      <c r="BSE57" s="15">
        <f t="shared" si="84"/>
        <v>4033300</v>
      </c>
      <c r="BSF57" s="15">
        <f t="shared" si="84"/>
        <v>4033320</v>
      </c>
      <c r="BSG57" s="15">
        <f t="shared" si="84"/>
        <v>4033340</v>
      </c>
      <c r="BSH57" s="15">
        <f t="shared" si="84"/>
        <v>4033360</v>
      </c>
      <c r="BSI57" s="15">
        <f t="shared" si="84"/>
        <v>4033380</v>
      </c>
      <c r="BSJ57" s="15">
        <f t="shared" si="84"/>
        <v>4033400</v>
      </c>
      <c r="BSK57" s="15">
        <f t="shared" si="84"/>
        <v>4033420</v>
      </c>
      <c r="BSL57" s="15">
        <f t="shared" si="84"/>
        <v>4033440</v>
      </c>
      <c r="BSM57" s="15">
        <f t="shared" si="84"/>
        <v>4033460</v>
      </c>
      <c r="BSN57" s="15">
        <f t="shared" si="84"/>
        <v>4033480</v>
      </c>
      <c r="BSO57" s="15">
        <f t="shared" si="84"/>
        <v>4033500</v>
      </c>
      <c r="BSP57" s="15">
        <f t="shared" si="84"/>
        <v>4033520</v>
      </c>
      <c r="BSQ57" s="15">
        <f t="shared" si="84"/>
        <v>4033540</v>
      </c>
      <c r="BSR57" s="15">
        <f t="shared" si="84"/>
        <v>4033560</v>
      </c>
      <c r="BSS57" s="15">
        <f t="shared" si="84"/>
        <v>4033580</v>
      </c>
      <c r="BST57" s="15">
        <f t="shared" si="84"/>
        <v>4033600</v>
      </c>
      <c r="BSU57" s="15">
        <f t="shared" si="84"/>
        <v>4033620</v>
      </c>
      <c r="BSV57" s="15">
        <f t="shared" si="84"/>
        <v>4033640</v>
      </c>
      <c r="BSW57" s="15">
        <f t="shared" si="84"/>
        <v>4033660</v>
      </c>
      <c r="BSX57" s="15">
        <f t="shared" si="84"/>
        <v>4033680</v>
      </c>
      <c r="BSY57" s="15">
        <f t="shared" si="84"/>
        <v>4033700</v>
      </c>
      <c r="BSZ57" s="15">
        <f t="shared" si="84"/>
        <v>4033720</v>
      </c>
      <c r="BTA57" s="15">
        <f t="shared" si="84"/>
        <v>4033740</v>
      </c>
      <c r="BTB57" s="15">
        <f t="shared" si="84"/>
        <v>4033760</v>
      </c>
      <c r="BTC57" s="15">
        <f t="shared" si="84"/>
        <v>4033780</v>
      </c>
      <c r="BTD57" s="15">
        <f t="shared" si="84"/>
        <v>4033800</v>
      </c>
      <c r="BTE57" s="15">
        <f t="shared" si="84"/>
        <v>4033820</v>
      </c>
      <c r="BTF57" s="15">
        <f t="shared" si="84"/>
        <v>4033840</v>
      </c>
      <c r="BTG57" s="15">
        <f t="shared" si="84"/>
        <v>4033860</v>
      </c>
      <c r="BTH57" s="15">
        <f t="shared" si="84"/>
        <v>4033880</v>
      </c>
      <c r="BTI57" s="15">
        <f t="shared" si="84"/>
        <v>4033900</v>
      </c>
      <c r="BTJ57" s="15">
        <f t="shared" si="84"/>
        <v>4033920</v>
      </c>
      <c r="BTK57" s="15">
        <f t="shared" si="84"/>
        <v>4033940</v>
      </c>
      <c r="BTL57" s="15">
        <f t="shared" si="84"/>
        <v>4033960</v>
      </c>
      <c r="BTM57" s="15">
        <f t="shared" si="84"/>
        <v>4033980</v>
      </c>
      <c r="BTN57" s="15">
        <f t="shared" si="84"/>
        <v>4034000</v>
      </c>
      <c r="BTO57" s="15">
        <f t="shared" si="84"/>
        <v>4034020</v>
      </c>
      <c r="BTP57" s="15">
        <f t="shared" si="84"/>
        <v>4034040</v>
      </c>
      <c r="BTQ57" s="15">
        <f t="shared" si="84"/>
        <v>4034060</v>
      </c>
      <c r="BTR57" s="15">
        <f t="shared" si="84"/>
        <v>4034080</v>
      </c>
      <c r="BTS57" s="15">
        <f t="shared" si="84"/>
        <v>4034100</v>
      </c>
      <c r="BTT57" s="15">
        <f t="shared" si="84"/>
        <v>4034120</v>
      </c>
      <c r="BTU57" s="15">
        <f t="shared" si="84"/>
        <v>4034140</v>
      </c>
      <c r="BTV57" s="15">
        <f t="shared" si="84"/>
        <v>4034160</v>
      </c>
      <c r="BTW57" s="15">
        <f t="shared" si="84"/>
        <v>4034180</v>
      </c>
      <c r="BTX57" s="15">
        <f t="shared" si="84"/>
        <v>4034200</v>
      </c>
      <c r="BTY57" s="15">
        <f t="shared" si="84"/>
        <v>4034220</v>
      </c>
      <c r="BTZ57" s="15">
        <f t="shared" si="84"/>
        <v>4034240</v>
      </c>
      <c r="BUA57" s="15">
        <f t="shared" si="84"/>
        <v>4034260</v>
      </c>
      <c r="BUB57" s="15">
        <f t="shared" si="84"/>
        <v>4034280</v>
      </c>
      <c r="BUC57" s="15">
        <f t="shared" si="84"/>
        <v>4034300</v>
      </c>
      <c r="BUD57" s="15">
        <f t="shared" si="84"/>
        <v>4034320</v>
      </c>
      <c r="BUE57" s="15"/>
      <c r="BUF57" s="15"/>
      <c r="BUG57" s="15"/>
      <c r="BUH57" s="15"/>
      <c r="BUI57" s="15"/>
      <c r="BUJ57" s="15"/>
      <c r="BUK57" s="15"/>
      <c r="BUL57" s="15"/>
      <c r="BUM57" s="15"/>
      <c r="BUN57" s="15"/>
      <c r="BUO57" s="15"/>
      <c r="BUP57" s="15"/>
      <c r="BUQ57" s="15"/>
      <c r="BUR57" s="15"/>
      <c r="BUS57" s="15"/>
      <c r="BUT57" s="15"/>
      <c r="BUU57" s="15"/>
      <c r="BUV57" s="15"/>
      <c r="BUW57" s="15"/>
      <c r="BUX57" s="15"/>
    </row>
    <row r="58" spans="2:1922" ht="15" customHeight="1" thickTop="1" x14ac:dyDescent="0.2"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  <c r="BG58" s="176"/>
      <c r="BH58" s="176"/>
      <c r="BI58" s="176"/>
      <c r="BJ58" s="176"/>
      <c r="BM58" s="176"/>
      <c r="BN58" s="176"/>
      <c r="BO58" s="176"/>
      <c r="BP58" s="176"/>
      <c r="BQ58" s="176"/>
      <c r="BR58" s="176"/>
      <c r="BS58" s="176"/>
      <c r="BT58" s="176"/>
      <c r="BU58" s="176"/>
      <c r="BV58" s="176"/>
      <c r="BW58" s="176"/>
      <c r="BX58" s="176"/>
      <c r="BY58" s="176"/>
      <c r="BZ58" s="176"/>
      <c r="CA58" s="176"/>
      <c r="CB58" s="176"/>
      <c r="CC58" s="176"/>
      <c r="CD58" s="176"/>
      <c r="DG58" s="176"/>
      <c r="DH58" s="176"/>
      <c r="DI58" s="176"/>
      <c r="DJ58" s="176"/>
      <c r="DK58" s="176"/>
      <c r="DL58" s="176"/>
      <c r="DM58" s="176"/>
      <c r="DN58" s="176"/>
      <c r="DO58" s="176"/>
      <c r="DP58" s="176"/>
      <c r="DQ58" s="176"/>
      <c r="DR58" s="176"/>
      <c r="DS58" s="176"/>
      <c r="DT58" s="176"/>
      <c r="DU58" s="176"/>
      <c r="DV58" s="176"/>
      <c r="DW58" s="176"/>
      <c r="DX58" s="176"/>
      <c r="EL58" s="150"/>
      <c r="FH58" s="32" t="s">
        <v>56</v>
      </c>
      <c r="GC58" s="32" t="s">
        <v>56</v>
      </c>
      <c r="GD58" s="148"/>
      <c r="GE58" s="148"/>
      <c r="GF58" s="148"/>
      <c r="GG58" s="148"/>
      <c r="HH58" s="32" t="s">
        <v>57</v>
      </c>
      <c r="HM58" s="32" t="s">
        <v>56</v>
      </c>
      <c r="JM58" s="32" t="s">
        <v>56</v>
      </c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377" t="s">
        <v>122</v>
      </c>
      <c r="NN58" s="377"/>
      <c r="NO58" s="377"/>
      <c r="NP58" s="377"/>
      <c r="NQ58" s="377"/>
      <c r="NR58" s="32"/>
      <c r="NS58" s="126"/>
      <c r="NT58" s="126"/>
      <c r="NU58" s="126"/>
      <c r="NV58" s="126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N58" s="32" t="s">
        <v>172</v>
      </c>
      <c r="OO58" s="9"/>
      <c r="OP58" s="9"/>
      <c r="OQ58" s="9"/>
      <c r="OR58" s="9"/>
      <c r="OS58" s="9"/>
      <c r="OT58" s="9"/>
      <c r="OU58" s="9"/>
      <c r="OV58" s="9"/>
      <c r="OW58" s="9"/>
      <c r="OY58" s="32" t="s">
        <v>56</v>
      </c>
      <c r="OZ58" s="9"/>
      <c r="PA58" s="9"/>
      <c r="PB58" s="9"/>
      <c r="PC58" s="9"/>
      <c r="PH58" s="32" t="s">
        <v>56</v>
      </c>
      <c r="PI58" s="9"/>
      <c r="PJ58" s="9"/>
      <c r="PK58" s="9"/>
      <c r="PL58" s="9"/>
      <c r="PM58" s="9"/>
      <c r="PN58" s="32" t="s">
        <v>56</v>
      </c>
      <c r="PO58" s="9"/>
      <c r="PP58" s="9"/>
      <c r="PQ58" s="9"/>
      <c r="PR58" s="9"/>
      <c r="PS58" s="9"/>
      <c r="PT58" s="9"/>
      <c r="PU58" s="9"/>
      <c r="PV58" s="9"/>
      <c r="PY58" s="32" t="s">
        <v>56</v>
      </c>
      <c r="PZ58" s="9"/>
      <c r="QA58" s="9"/>
      <c r="QD58" s="148" t="s">
        <v>199</v>
      </c>
      <c r="QE58" s="148"/>
      <c r="QF58" s="9"/>
      <c r="QH58" s="32" t="s">
        <v>172</v>
      </c>
      <c r="QI58" s="9"/>
      <c r="QJ58" s="9"/>
      <c r="QK58" s="9"/>
      <c r="QL58" s="9"/>
      <c r="QM58" s="32" t="s">
        <v>56</v>
      </c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32" t="s">
        <v>56</v>
      </c>
      <c r="QZ58" s="9"/>
      <c r="RA58" s="9"/>
      <c r="RB58" s="9"/>
      <c r="RC58" s="9"/>
      <c r="RD58" s="32" t="s">
        <v>56</v>
      </c>
      <c r="RE58" s="9"/>
      <c r="RF58" s="9"/>
      <c r="RG58" s="9"/>
      <c r="RI58" s="32" t="s">
        <v>56</v>
      </c>
      <c r="RJ58" s="9"/>
      <c r="RK58" s="9"/>
      <c r="RL58" s="9"/>
      <c r="RN58" s="32" t="s">
        <v>172</v>
      </c>
      <c r="RO58" s="9"/>
      <c r="RP58" s="9"/>
      <c r="RQ58" s="9"/>
      <c r="RR58" s="9"/>
      <c r="RS58" s="9"/>
      <c r="RT58" s="9"/>
      <c r="RU58" s="9"/>
      <c r="SN58" s="9"/>
      <c r="SO58" s="9"/>
      <c r="SP58" s="9"/>
      <c r="TM58" s="176"/>
      <c r="TN58" s="176"/>
      <c r="TO58" s="176"/>
      <c r="TP58" s="176"/>
      <c r="TQ58" s="176"/>
      <c r="TR58" s="176"/>
      <c r="TS58" s="176"/>
      <c r="TT58" s="176"/>
      <c r="TU58" s="176"/>
      <c r="TV58" s="176"/>
      <c r="TW58" s="176"/>
      <c r="TX58" s="176"/>
      <c r="TY58" s="176"/>
      <c r="TZ58" s="176"/>
      <c r="UA58" s="176"/>
      <c r="UB58" s="176"/>
      <c r="UC58" s="176"/>
      <c r="UD58" s="176"/>
      <c r="UJ58" s="176"/>
      <c r="UK58" s="176"/>
      <c r="UL58" s="176"/>
      <c r="UM58" s="176"/>
      <c r="UN58" s="176"/>
      <c r="UO58" s="176"/>
      <c r="UP58" s="176"/>
      <c r="UQ58" s="176"/>
      <c r="UR58" s="176"/>
      <c r="US58" s="176"/>
      <c r="UT58" s="176"/>
      <c r="UU58" s="176"/>
      <c r="UV58" s="176"/>
      <c r="UW58" s="176"/>
      <c r="UX58" s="176"/>
      <c r="UY58" s="176"/>
      <c r="UZ58" s="176"/>
      <c r="VA58" s="176"/>
      <c r="VM58" s="32" t="s">
        <v>172</v>
      </c>
      <c r="VN58" s="9"/>
      <c r="VO58" s="9"/>
      <c r="VP58" s="9"/>
      <c r="VQ58" s="9"/>
      <c r="WL58" s="32" t="s">
        <v>172</v>
      </c>
      <c r="WM58" s="9"/>
      <c r="WN58" s="9"/>
      <c r="WO58" s="9"/>
      <c r="WP58" s="9"/>
      <c r="XK58" s="32" t="s">
        <v>172</v>
      </c>
      <c r="XL58" s="9"/>
      <c r="XM58" s="9"/>
      <c r="XN58" s="9"/>
      <c r="XO58" s="9"/>
      <c r="XY58" s="32" t="s">
        <v>56</v>
      </c>
      <c r="XZ58" s="9"/>
      <c r="YA58" s="9"/>
      <c r="YB58" s="9"/>
      <c r="YC58" s="9"/>
      <c r="YS58" s="32" t="s">
        <v>172</v>
      </c>
      <c r="YT58" s="9"/>
      <c r="YU58" s="9"/>
      <c r="YV58" s="9"/>
      <c r="YW58" s="9"/>
      <c r="ZO58" s="32" t="s">
        <v>56</v>
      </c>
      <c r="ZP58" s="126"/>
      <c r="ZQ58" s="126"/>
      <c r="ZR58" s="126"/>
      <c r="ZS58" s="126"/>
      <c r="ZT58" s="32" t="s">
        <v>201</v>
      </c>
      <c r="ZU58" s="148"/>
      <c r="ZV58" s="148"/>
      <c r="AAA58" s="466" t="s">
        <v>123</v>
      </c>
      <c r="AAB58" s="466"/>
      <c r="AAC58" s="466"/>
      <c r="AAD58" s="466"/>
      <c r="AAE58" s="466"/>
      <c r="ABC58" s="32" t="s">
        <v>56</v>
      </c>
      <c r="ABD58" s="126"/>
      <c r="ABE58" s="126"/>
      <c r="ABF58" s="126"/>
      <c r="ABX58" s="32" t="s">
        <v>56</v>
      </c>
      <c r="ABY58" s="126"/>
      <c r="ABZ58" s="126"/>
      <c r="ACA58" s="126"/>
      <c r="ACB58" s="126"/>
      <c r="ACT58" s="32" t="s">
        <v>56</v>
      </c>
      <c r="ADC58" s="32" t="s">
        <v>56</v>
      </c>
      <c r="ADD58" s="126"/>
      <c r="ADE58" s="126"/>
      <c r="ADF58" s="126"/>
      <c r="AEO58" s="32" t="s">
        <v>172</v>
      </c>
      <c r="AEP58" s="130"/>
      <c r="AEQ58" s="130"/>
      <c r="AER58" s="130"/>
      <c r="AES58" s="130"/>
      <c r="AFN58" s="32" t="s">
        <v>56</v>
      </c>
      <c r="AFO58" s="126"/>
      <c r="AFP58" s="126"/>
      <c r="AFQ58" s="126"/>
      <c r="AFR58" s="126"/>
      <c r="AGI58" s="115"/>
      <c r="AGJ58" s="115"/>
      <c r="AGK58" s="115"/>
      <c r="AGL58" s="115"/>
      <c r="AGM58" s="115"/>
      <c r="AGN58" s="115"/>
      <c r="AGO58" s="115"/>
      <c r="AGP58" s="115"/>
      <c r="AGQ58" s="115"/>
      <c r="AGR58" s="115"/>
      <c r="AGS58" s="115"/>
      <c r="AGT58" s="115"/>
      <c r="AGU58" s="115"/>
      <c r="AGV58" s="115"/>
      <c r="AGW58" s="115"/>
      <c r="AGX58" s="115"/>
      <c r="AGY58" s="115"/>
      <c r="AGZ58" s="115"/>
      <c r="AHA58" s="115"/>
      <c r="AHB58" s="115"/>
      <c r="AHC58" s="115"/>
      <c r="AHD58" s="115"/>
      <c r="AHE58" s="115"/>
      <c r="AHF58" s="115"/>
      <c r="AHG58" s="32" t="s">
        <v>56</v>
      </c>
      <c r="AHH58" s="126"/>
      <c r="AHI58" s="126"/>
      <c r="AHJ58" s="126"/>
      <c r="AHK58" s="126"/>
      <c r="AHL58" s="115"/>
      <c r="AHM58" s="115"/>
      <c r="AHN58" s="115"/>
      <c r="AHO58" s="115"/>
      <c r="AHR58" s="32"/>
      <c r="AIZ58" s="125"/>
      <c r="AJU58" s="32" t="s">
        <v>204</v>
      </c>
      <c r="AJV58" s="148"/>
      <c r="AJW58" s="148"/>
      <c r="AJX58" s="148"/>
      <c r="AJY58" s="148"/>
      <c r="ANB58" s="32"/>
      <c r="ANX58" s="32" t="s">
        <v>56</v>
      </c>
      <c r="ANY58" s="126"/>
      <c r="ANZ58" s="126"/>
      <c r="AOA58" s="126"/>
      <c r="AOI58" s="32" t="s">
        <v>56</v>
      </c>
      <c r="AOJ58" s="126"/>
      <c r="AOK58" s="126"/>
      <c r="AOL58" s="126"/>
      <c r="APC58" s="32"/>
      <c r="APE58" s="32" t="s">
        <v>177</v>
      </c>
      <c r="APF58" s="130"/>
      <c r="APG58" s="130"/>
      <c r="APH58" s="130"/>
      <c r="API58" s="130"/>
      <c r="AQN58" s="32" t="s">
        <v>56</v>
      </c>
      <c r="AQO58" s="126"/>
      <c r="AQP58" s="126"/>
      <c r="AQQ58" s="126"/>
      <c r="AQV58" s="126"/>
      <c r="ARF58" s="32" t="s">
        <v>172</v>
      </c>
      <c r="ARG58" s="130"/>
      <c r="ARH58" s="130"/>
      <c r="ARI58" s="130"/>
      <c r="ARJ58" s="130"/>
      <c r="ASF58" s="32" t="s">
        <v>56</v>
      </c>
      <c r="ASG58" s="126"/>
      <c r="ASH58" s="126"/>
      <c r="ASI58" s="126"/>
      <c r="ASQ58" s="32" t="s">
        <v>172</v>
      </c>
      <c r="ASR58" s="130"/>
      <c r="ASS58" s="130"/>
      <c r="AST58" s="130"/>
      <c r="ASU58" s="130"/>
      <c r="ATD58" s="32" t="s">
        <v>56</v>
      </c>
      <c r="ATE58" s="126"/>
      <c r="ATF58" s="126"/>
      <c r="ATG58" s="126"/>
      <c r="ATP58" s="32" t="s">
        <v>56</v>
      </c>
      <c r="ATQ58" s="126"/>
      <c r="ATR58" s="126"/>
      <c r="ATS58" s="126"/>
      <c r="AUI58" s="32" t="s">
        <v>174</v>
      </c>
      <c r="AUJ58" s="130"/>
      <c r="AUK58" s="130"/>
      <c r="AUL58" s="130"/>
      <c r="AUM58" s="130"/>
      <c r="AUO58" s="32" t="s">
        <v>207</v>
      </c>
      <c r="AUP58" s="148"/>
      <c r="AUQ58" s="148"/>
      <c r="AUT58" s="32" t="s">
        <v>56</v>
      </c>
      <c r="AUU58" s="126"/>
      <c r="AUV58" s="126"/>
      <c r="AUW58" s="126"/>
      <c r="AUX58" s="126"/>
      <c r="AVJ58" s="32" t="s">
        <v>181</v>
      </c>
      <c r="AVK58" s="130"/>
      <c r="AVL58" s="130"/>
      <c r="AVM58" s="130"/>
      <c r="AVN58" s="130"/>
      <c r="AVZ58" s="32" t="s">
        <v>56</v>
      </c>
      <c r="AWA58" s="126"/>
      <c r="AWB58" s="126"/>
      <c r="AWC58" s="126"/>
      <c r="AWF58" s="32"/>
      <c r="AWZ58" s="32" t="s">
        <v>174</v>
      </c>
      <c r="AXA58" s="130"/>
      <c r="AXB58" s="130"/>
      <c r="AXC58" s="130"/>
      <c r="AXD58" s="130"/>
      <c r="AYA58" s="32" t="s">
        <v>56</v>
      </c>
      <c r="AYB58" s="126"/>
      <c r="AYC58" s="126"/>
      <c r="AYD58" s="126"/>
      <c r="AYG58" s="32" t="s">
        <v>172</v>
      </c>
      <c r="AYH58" s="130"/>
      <c r="AYI58" s="130"/>
      <c r="AYJ58" s="130"/>
      <c r="AYM58" s="32" t="s">
        <v>56</v>
      </c>
      <c r="AYN58" s="126"/>
      <c r="AYO58" s="126"/>
      <c r="AYP58" s="126"/>
      <c r="AZB58" s="32" t="s">
        <v>56</v>
      </c>
      <c r="AZC58" s="126"/>
      <c r="AZD58" s="126"/>
      <c r="AZE58" s="126"/>
      <c r="AZF58" s="126"/>
      <c r="BAJ58" s="32" t="s">
        <v>56</v>
      </c>
      <c r="BAK58" s="126"/>
      <c r="BAL58" s="126"/>
      <c r="BAM58" s="126"/>
      <c r="BBF58" s="32" t="s">
        <v>172</v>
      </c>
      <c r="BBG58" s="130"/>
      <c r="BBH58" s="130"/>
      <c r="BBI58" s="130"/>
      <c r="BBR58" s="32" t="s">
        <v>56</v>
      </c>
      <c r="BBS58" s="126"/>
      <c r="BBT58" s="126"/>
      <c r="BBU58" s="126"/>
      <c r="BCR58" s="32" t="s">
        <v>56</v>
      </c>
      <c r="BCS58" s="130"/>
      <c r="BCT58" s="130"/>
      <c r="BCU58" s="130"/>
      <c r="BCV58" s="130"/>
      <c r="BHH58" s="33"/>
      <c r="BHI58" s="34"/>
      <c r="BHJ58" s="10"/>
      <c r="BHK58" s="10"/>
      <c r="BHL58" s="10"/>
      <c r="BHM58" s="10"/>
      <c r="BHN58" s="10"/>
      <c r="BHO58" s="35"/>
      <c r="BOA58" s="36"/>
      <c r="BOB58" s="37"/>
      <c r="BOC58" s="37"/>
      <c r="BOD58" s="37"/>
      <c r="BOE58" s="37"/>
      <c r="BOF58" s="37"/>
      <c r="BOG58" s="37"/>
      <c r="BOH58" s="37"/>
      <c r="BOI58" s="37"/>
      <c r="BOJ58" s="38"/>
      <c r="BOK58" s="37"/>
      <c r="BOL58" s="37"/>
      <c r="BOM58" s="39"/>
      <c r="BOS58" s="38"/>
      <c r="BOT58" s="37"/>
      <c r="BOU58" s="37"/>
      <c r="BOV58" s="37"/>
      <c r="BOW58" s="37"/>
      <c r="BOX58" s="39"/>
    </row>
    <row r="59" spans="2:1922" ht="15.75" customHeight="1" thickBot="1" x14ac:dyDescent="0.25">
      <c r="AS59" s="176"/>
      <c r="AT59" s="176"/>
      <c r="AU59" s="176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  <c r="BG59" s="176"/>
      <c r="BH59" s="176"/>
      <c r="BI59" s="176"/>
      <c r="BJ59" s="176"/>
      <c r="BM59" s="176"/>
      <c r="BN59" s="176"/>
      <c r="BO59" s="176"/>
      <c r="BP59" s="176"/>
      <c r="BQ59" s="176"/>
      <c r="BR59" s="176"/>
      <c r="BS59" s="176"/>
      <c r="BT59" s="176"/>
      <c r="BU59" s="176"/>
      <c r="BV59" s="176"/>
      <c r="BW59" s="176"/>
      <c r="BX59" s="176"/>
      <c r="BY59" s="176"/>
      <c r="BZ59" s="176"/>
      <c r="CA59" s="176"/>
      <c r="CB59" s="176"/>
      <c r="CC59" s="176"/>
      <c r="CD59" s="176"/>
      <c r="DG59" s="176"/>
      <c r="DH59" s="176"/>
      <c r="DI59" s="176"/>
      <c r="DJ59" s="176"/>
      <c r="DK59" s="176"/>
      <c r="DL59" s="176"/>
      <c r="DM59" s="176"/>
      <c r="DN59" s="176"/>
      <c r="DO59" s="176"/>
      <c r="DP59" s="176"/>
      <c r="DQ59" s="176"/>
      <c r="DR59" s="176"/>
      <c r="DS59" s="176"/>
      <c r="DT59" s="176"/>
      <c r="DU59" s="176"/>
      <c r="DV59" s="176"/>
      <c r="DW59" s="176"/>
      <c r="DX59" s="176"/>
      <c r="EL59" s="150"/>
      <c r="FH59" s="32" t="s">
        <v>58</v>
      </c>
      <c r="GC59" s="32" t="s">
        <v>197</v>
      </c>
      <c r="GD59" s="148"/>
      <c r="GE59" s="148"/>
      <c r="GF59" s="148"/>
      <c r="GG59" s="148"/>
      <c r="HH59" s="32" t="s">
        <v>59</v>
      </c>
      <c r="HM59" s="32" t="s">
        <v>60</v>
      </c>
      <c r="JM59" s="32" t="s">
        <v>61</v>
      </c>
      <c r="LF59" s="40"/>
      <c r="LG59" s="40"/>
      <c r="LH59" s="40"/>
      <c r="MU59" s="9"/>
      <c r="MV59" s="9"/>
      <c r="MW59" s="9"/>
      <c r="MX59" s="9"/>
      <c r="MY59" s="9"/>
      <c r="MZ59" s="9"/>
      <c r="NA59" s="9"/>
      <c r="NB59" s="9"/>
      <c r="NC59" s="9"/>
      <c r="ND59" s="9"/>
      <c r="NE59" s="9"/>
      <c r="NF59" s="9"/>
      <c r="NG59" s="9"/>
      <c r="NH59" s="9"/>
      <c r="NI59" s="9"/>
      <c r="NJ59" s="9"/>
      <c r="NK59" s="9"/>
      <c r="NL59" s="9"/>
      <c r="NM59" s="377"/>
      <c r="NN59" s="377"/>
      <c r="NO59" s="377"/>
      <c r="NP59" s="377"/>
      <c r="NQ59" s="377"/>
      <c r="NR59" s="32"/>
      <c r="NS59" s="126"/>
      <c r="NT59" s="126"/>
      <c r="NU59" s="126"/>
      <c r="NV59" s="126"/>
      <c r="NW59" s="9"/>
      <c r="NX59" s="9"/>
      <c r="NY59" s="9"/>
      <c r="NZ59" s="9"/>
      <c r="OA59" s="9"/>
      <c r="OB59" s="9"/>
      <c r="OC59" s="9"/>
      <c r="OD59" s="9"/>
      <c r="OE59" s="9"/>
      <c r="OG59" s="9"/>
      <c r="OH59" s="9"/>
      <c r="OI59" s="9"/>
      <c r="OJ59" s="9"/>
      <c r="OK59" s="9"/>
      <c r="OL59" s="9"/>
      <c r="ON59" s="32" t="s">
        <v>198</v>
      </c>
      <c r="OO59" s="9"/>
      <c r="OP59" s="9"/>
      <c r="OQ59" s="9"/>
      <c r="OR59" s="9"/>
      <c r="OS59" s="9"/>
      <c r="OT59" s="9"/>
      <c r="OU59" s="9"/>
      <c r="OV59" s="9"/>
      <c r="OW59" s="9"/>
      <c r="OY59" s="32" t="s">
        <v>126</v>
      </c>
      <c r="OZ59" s="9"/>
      <c r="PA59" s="9"/>
      <c r="PB59" s="9"/>
      <c r="PC59" s="9"/>
      <c r="PH59" s="32" t="s">
        <v>125</v>
      </c>
      <c r="PI59" s="9"/>
      <c r="PJ59" s="9"/>
      <c r="PK59" s="9"/>
      <c r="PL59" s="9"/>
      <c r="PM59" s="9"/>
      <c r="PN59" s="32" t="s">
        <v>128</v>
      </c>
      <c r="PO59" s="9"/>
      <c r="PP59" s="9"/>
      <c r="PQ59" s="9"/>
      <c r="PR59" s="9"/>
      <c r="PS59" s="9"/>
      <c r="PT59" s="9"/>
      <c r="PU59" s="9"/>
      <c r="PV59" s="9"/>
      <c r="PY59" s="32" t="s">
        <v>130</v>
      </c>
      <c r="PZ59" s="9"/>
      <c r="QA59" s="9"/>
      <c r="QD59" s="148" t="s">
        <v>200</v>
      </c>
      <c r="QE59" s="148"/>
      <c r="QF59" s="9"/>
      <c r="QH59" s="32" t="s">
        <v>195</v>
      </c>
      <c r="QI59" s="9"/>
      <c r="QJ59" s="9"/>
      <c r="QK59" s="9"/>
      <c r="QL59" s="9"/>
      <c r="QM59" s="32" t="s">
        <v>131</v>
      </c>
      <c r="QN59" s="9"/>
      <c r="QO59" s="9"/>
      <c r="QP59" s="9"/>
      <c r="QQ59" s="9"/>
      <c r="QR59" s="9"/>
      <c r="QS59" s="9"/>
      <c r="QT59" s="9"/>
      <c r="QU59" s="9"/>
      <c r="QV59" s="9"/>
      <c r="QW59" s="9"/>
      <c r="QX59" s="9"/>
      <c r="QY59" s="32" t="s">
        <v>132</v>
      </c>
      <c r="QZ59" s="9"/>
      <c r="RA59" s="9"/>
      <c r="RB59" s="9"/>
      <c r="RC59" s="9"/>
      <c r="RD59" s="32" t="s">
        <v>133</v>
      </c>
      <c r="RE59" s="9"/>
      <c r="RF59" s="9"/>
      <c r="RG59" s="9"/>
      <c r="RI59" s="32" t="s">
        <v>134</v>
      </c>
      <c r="RJ59" s="9"/>
      <c r="RK59" s="9"/>
      <c r="RL59" s="9"/>
      <c r="RN59" s="32" t="s">
        <v>190</v>
      </c>
      <c r="RO59" s="9"/>
      <c r="RP59" s="9"/>
      <c r="RQ59" s="9"/>
      <c r="RR59" s="9"/>
      <c r="RS59" s="9"/>
      <c r="RT59" s="9"/>
      <c r="RU59" s="9"/>
      <c r="SN59" s="9"/>
      <c r="SO59" s="9"/>
      <c r="SP59" s="9"/>
      <c r="TM59" s="176"/>
      <c r="TN59" s="176"/>
      <c r="TO59" s="176"/>
      <c r="TP59" s="176"/>
      <c r="TQ59" s="176"/>
      <c r="TR59" s="176"/>
      <c r="TS59" s="176"/>
      <c r="TT59" s="176"/>
      <c r="TU59" s="176"/>
      <c r="TV59" s="176"/>
      <c r="TW59" s="176"/>
      <c r="TX59" s="176"/>
      <c r="TY59" s="176"/>
      <c r="TZ59" s="176"/>
      <c r="UA59" s="176"/>
      <c r="UB59" s="176"/>
      <c r="UC59" s="176"/>
      <c r="UD59" s="176"/>
      <c r="UJ59" s="176"/>
      <c r="UK59" s="176"/>
      <c r="UL59" s="176"/>
      <c r="UM59" s="176"/>
      <c r="UN59" s="176"/>
      <c r="UO59" s="176"/>
      <c r="UP59" s="176"/>
      <c r="UQ59" s="176"/>
      <c r="UR59" s="176"/>
      <c r="US59" s="176"/>
      <c r="UT59" s="176"/>
      <c r="UU59" s="176"/>
      <c r="UV59" s="176"/>
      <c r="UW59" s="176"/>
      <c r="UX59" s="176"/>
      <c r="UY59" s="176"/>
      <c r="UZ59" s="176"/>
      <c r="VA59" s="176"/>
      <c r="VM59" s="32" t="s">
        <v>191</v>
      </c>
      <c r="VN59" s="9"/>
      <c r="VO59" s="9"/>
      <c r="VP59" s="9"/>
      <c r="VQ59" s="9"/>
      <c r="WL59" s="32" t="s">
        <v>192</v>
      </c>
      <c r="WM59" s="9"/>
      <c r="WN59" s="9"/>
      <c r="WO59" s="9"/>
      <c r="WP59" s="9"/>
      <c r="XK59" s="32" t="s">
        <v>193</v>
      </c>
      <c r="XL59" s="9"/>
      <c r="XM59" s="9"/>
      <c r="XN59" s="9"/>
      <c r="XO59" s="9"/>
      <c r="XY59" s="32" t="s">
        <v>137</v>
      </c>
      <c r="XZ59" s="9"/>
      <c r="YA59" s="9"/>
      <c r="YB59" s="9"/>
      <c r="YC59" s="9"/>
      <c r="YS59" s="32" t="s">
        <v>194</v>
      </c>
      <c r="YT59" s="9"/>
      <c r="YU59" s="9"/>
      <c r="YV59" s="9"/>
      <c r="YW59" s="9"/>
      <c r="ZO59" s="32" t="s">
        <v>138</v>
      </c>
      <c r="ZP59" s="126"/>
      <c r="ZQ59" s="126"/>
      <c r="ZR59" s="126"/>
      <c r="ZS59" s="126"/>
      <c r="ZT59" s="32" t="s">
        <v>203</v>
      </c>
      <c r="ZU59" s="148"/>
      <c r="ZV59" s="148"/>
      <c r="AAA59" s="466"/>
      <c r="AAB59" s="466"/>
      <c r="AAC59" s="466"/>
      <c r="AAD59" s="466"/>
      <c r="AAE59" s="466"/>
      <c r="ABC59" s="32" t="s">
        <v>140</v>
      </c>
      <c r="ABD59" s="126"/>
      <c r="ABE59" s="126"/>
      <c r="ABF59" s="126"/>
      <c r="ABX59" s="32" t="s">
        <v>141</v>
      </c>
      <c r="ABY59" s="126"/>
      <c r="ABZ59" s="126"/>
      <c r="ACA59" s="126"/>
      <c r="ACB59" s="126"/>
      <c r="ACT59" s="32" t="s">
        <v>142</v>
      </c>
      <c r="ADC59" s="32" t="s">
        <v>143</v>
      </c>
      <c r="ADD59" s="126"/>
      <c r="ADE59" s="126"/>
      <c r="ADF59" s="126"/>
      <c r="AEO59" s="32" t="s">
        <v>173</v>
      </c>
      <c r="AEP59" s="130"/>
      <c r="AEQ59" s="130"/>
      <c r="AER59" s="130"/>
      <c r="AES59" s="130"/>
      <c r="AFN59" s="32" t="s">
        <v>144</v>
      </c>
      <c r="AFO59" s="126"/>
      <c r="AFP59" s="126"/>
      <c r="AFQ59" s="126"/>
      <c r="AFR59" s="126"/>
      <c r="AGI59" s="115"/>
      <c r="AGJ59" s="115"/>
      <c r="AGK59" s="115"/>
      <c r="AGL59" s="115"/>
      <c r="AGM59" s="115"/>
      <c r="AGN59" s="115"/>
      <c r="AGO59" s="115"/>
      <c r="AGP59" s="115"/>
      <c r="AGQ59" s="115"/>
      <c r="AGR59" s="115"/>
      <c r="AGS59" s="115"/>
      <c r="AGT59" s="115"/>
      <c r="AGU59" s="115"/>
      <c r="AGV59" s="115"/>
      <c r="AGW59" s="115"/>
      <c r="AGX59" s="115"/>
      <c r="AGY59" s="115"/>
      <c r="AGZ59" s="115"/>
      <c r="AHA59" s="40"/>
      <c r="AHB59" s="40"/>
      <c r="AHC59" s="40"/>
      <c r="AHD59" s="115"/>
      <c r="AHE59" s="115"/>
      <c r="AHF59" s="115"/>
      <c r="AHG59" s="32" t="s">
        <v>146</v>
      </c>
      <c r="AHH59" s="126"/>
      <c r="AHI59" s="126"/>
      <c r="AHJ59" s="126"/>
      <c r="AHK59" s="126"/>
      <c r="AHL59" s="115"/>
      <c r="AHM59" s="115"/>
      <c r="AHN59" s="115"/>
      <c r="AHO59" s="115"/>
      <c r="AHR59" s="32"/>
      <c r="AIZ59" s="125"/>
      <c r="AJU59" s="32" t="s">
        <v>205</v>
      </c>
      <c r="AJV59" s="148"/>
      <c r="AJW59" s="148"/>
      <c r="AJX59" s="148"/>
      <c r="AJY59" s="148"/>
      <c r="ANB59" s="32"/>
      <c r="ANX59" s="32" t="s">
        <v>147</v>
      </c>
      <c r="ANY59" s="126"/>
      <c r="ANZ59" s="126"/>
      <c r="AOA59" s="126"/>
      <c r="AOI59" s="32" t="s">
        <v>151</v>
      </c>
      <c r="AOJ59" s="126"/>
      <c r="AOK59" s="126"/>
      <c r="AOL59" s="126"/>
      <c r="APC59" s="32"/>
      <c r="APE59" s="32" t="s">
        <v>176</v>
      </c>
      <c r="APF59" s="130"/>
      <c r="APG59" s="130"/>
      <c r="APH59" s="130"/>
      <c r="API59" s="130"/>
      <c r="AQN59" s="32" t="s">
        <v>155</v>
      </c>
      <c r="AQO59" s="126"/>
      <c r="AQP59" s="126"/>
      <c r="AQQ59" s="126"/>
      <c r="AQV59" s="126"/>
      <c r="ARF59" s="32" t="s">
        <v>178</v>
      </c>
      <c r="ARG59" s="130"/>
      <c r="ARH59" s="130"/>
      <c r="ARI59" s="130"/>
      <c r="ARJ59" s="130"/>
      <c r="ASF59" s="32" t="s">
        <v>156</v>
      </c>
      <c r="ASG59" s="126"/>
      <c r="ASH59" s="126"/>
      <c r="ASI59" s="126"/>
      <c r="ASQ59" s="122" t="s">
        <v>179</v>
      </c>
      <c r="ASS59" s="130"/>
      <c r="AST59" s="130"/>
      <c r="ASU59" s="130"/>
      <c r="ATD59" s="32" t="s">
        <v>157</v>
      </c>
      <c r="ATE59" s="126"/>
      <c r="ATF59" s="126"/>
      <c r="ATG59" s="126"/>
      <c r="ATP59" s="32" t="s">
        <v>158</v>
      </c>
      <c r="ATQ59" s="126"/>
      <c r="ATR59" s="126"/>
      <c r="ATS59" s="126"/>
      <c r="AUI59" s="122" t="s">
        <v>180</v>
      </c>
      <c r="AUJ59" s="130"/>
      <c r="AUK59" s="130"/>
      <c r="AUL59" s="130"/>
      <c r="AUM59" s="130"/>
      <c r="AUO59" s="32" t="s">
        <v>208</v>
      </c>
      <c r="AUP59" s="148"/>
      <c r="AUQ59" s="148"/>
      <c r="AUT59" s="32" t="s">
        <v>162</v>
      </c>
      <c r="AUU59" s="126"/>
      <c r="AUV59" s="126"/>
      <c r="AUW59" s="126"/>
      <c r="AUX59" s="126"/>
      <c r="AVJ59" s="122" t="s">
        <v>182</v>
      </c>
      <c r="AVK59" s="130"/>
      <c r="AVL59" s="130"/>
      <c r="AVM59" s="130"/>
      <c r="AVN59" s="130"/>
      <c r="AVZ59" s="32" t="s">
        <v>166</v>
      </c>
      <c r="AWA59" s="126"/>
      <c r="AWB59" s="126"/>
      <c r="AWC59" s="126"/>
      <c r="AWF59" s="32"/>
      <c r="AWM59" s="313" t="s">
        <v>305</v>
      </c>
      <c r="AWN59" s="313"/>
      <c r="AWO59" s="313"/>
      <c r="AWP59" s="313"/>
      <c r="AWQ59" s="313"/>
      <c r="AWR59" s="313"/>
      <c r="AWS59" s="313"/>
      <c r="AWT59" s="313"/>
      <c r="AWU59" s="313"/>
      <c r="AWV59" s="313"/>
      <c r="AWW59" s="313"/>
      <c r="AWX59" s="313"/>
      <c r="AWZ59" s="122" t="s">
        <v>183</v>
      </c>
      <c r="AXA59" s="130"/>
      <c r="AXB59" s="130"/>
      <c r="AXC59" s="130"/>
      <c r="AXD59" s="130"/>
      <c r="AXK59" s="313" t="s">
        <v>306</v>
      </c>
      <c r="AXL59" s="313"/>
      <c r="AXM59" s="313"/>
      <c r="AXN59" s="313"/>
      <c r="AXO59" s="313"/>
      <c r="AXP59" s="313"/>
      <c r="AXQ59" s="313"/>
      <c r="AXR59" s="313"/>
      <c r="AXS59" s="313"/>
      <c r="AXT59" s="313"/>
      <c r="AXU59" s="313"/>
      <c r="AXV59" s="313"/>
      <c r="AYA59" s="32" t="s">
        <v>167</v>
      </c>
      <c r="AYB59" s="126"/>
      <c r="AYC59" s="126"/>
      <c r="AYD59" s="126"/>
      <c r="AYG59" s="122" t="s">
        <v>187</v>
      </c>
      <c r="AYH59" s="130"/>
      <c r="AYI59" s="130"/>
      <c r="AYJ59" s="130"/>
      <c r="AYM59" s="32" t="s">
        <v>168</v>
      </c>
      <c r="AYN59" s="126"/>
      <c r="AYO59" s="126"/>
      <c r="AYP59" s="126"/>
      <c r="AZB59" s="32" t="s">
        <v>169</v>
      </c>
      <c r="AZC59" s="126"/>
      <c r="AZD59" s="126"/>
      <c r="AZE59" s="126"/>
      <c r="AZF59" s="126"/>
      <c r="AZQ59" s="313" t="s">
        <v>308</v>
      </c>
      <c r="AZR59" s="313"/>
      <c r="AZS59" s="313"/>
      <c r="AZT59" s="313"/>
      <c r="AZU59" s="313"/>
      <c r="AZV59" s="313"/>
      <c r="AZW59" s="313"/>
      <c r="AZX59" s="313"/>
      <c r="AZY59" s="313"/>
      <c r="AZZ59" s="313"/>
      <c r="BAA59" s="313"/>
      <c r="BAB59" s="313"/>
      <c r="BAJ59" s="32" t="s">
        <v>170</v>
      </c>
      <c r="BAK59" s="126"/>
      <c r="BAL59" s="126"/>
      <c r="BAM59" s="126"/>
      <c r="BAS59" s="313" t="s">
        <v>309</v>
      </c>
      <c r="BAT59" s="313"/>
      <c r="BAU59" s="313"/>
      <c r="BAV59" s="313"/>
      <c r="BAW59" s="313"/>
      <c r="BAX59" s="313"/>
      <c r="BAY59" s="313"/>
      <c r="BAZ59" s="313"/>
      <c r="BBA59" s="313"/>
      <c r="BBB59" s="313"/>
      <c r="BBC59" s="313"/>
      <c r="BBD59" s="313"/>
      <c r="BBF59" s="122" t="s">
        <v>188</v>
      </c>
      <c r="BBG59" s="130"/>
      <c r="BBH59" s="130"/>
      <c r="BBI59" s="130"/>
      <c r="BBR59" s="32" t="s">
        <v>171</v>
      </c>
      <c r="BBS59" s="126"/>
      <c r="BBT59" s="126"/>
      <c r="BBU59" s="126"/>
      <c r="BBW59" s="313" t="s">
        <v>310</v>
      </c>
      <c r="BBX59" s="313"/>
      <c r="BBY59" s="313"/>
      <c r="BBZ59" s="313"/>
      <c r="BCA59" s="313"/>
      <c r="BCB59" s="313"/>
      <c r="BCC59" s="313"/>
      <c r="BCD59" s="313"/>
      <c r="BCE59" s="313"/>
      <c r="BCF59" s="313"/>
      <c r="BCG59" s="313"/>
      <c r="BCH59" s="313"/>
      <c r="BCR59" s="122" t="s">
        <v>189</v>
      </c>
      <c r="BCS59" s="130"/>
      <c r="BCT59" s="130"/>
      <c r="BCU59" s="130"/>
      <c r="BCV59" s="130"/>
      <c r="BCY59" s="313" t="s">
        <v>311</v>
      </c>
      <c r="BCZ59" s="313"/>
      <c r="BDA59" s="313"/>
      <c r="BDB59" s="313"/>
      <c r="BDC59" s="313"/>
      <c r="BDD59" s="313"/>
      <c r="BDE59" s="313"/>
      <c r="BDF59" s="313"/>
      <c r="BDG59" s="313"/>
      <c r="BDH59" s="313"/>
      <c r="BDI59" s="313"/>
      <c r="BDJ59" s="313"/>
      <c r="BDU59" s="313" t="s">
        <v>312</v>
      </c>
      <c r="BDV59" s="313"/>
      <c r="BDW59" s="313"/>
      <c r="BDX59" s="313"/>
      <c r="BDY59" s="313"/>
      <c r="BDZ59" s="313"/>
      <c r="BEA59" s="313"/>
      <c r="BEB59" s="313"/>
      <c r="BEC59" s="313"/>
      <c r="BED59" s="313"/>
      <c r="BEE59" s="313"/>
      <c r="BEF59" s="313"/>
      <c r="BHH59" s="33"/>
      <c r="BHI59" s="34"/>
      <c r="BHJ59" s="10"/>
      <c r="BHK59" s="10"/>
      <c r="BHL59" s="10"/>
      <c r="BHM59" s="10"/>
      <c r="BHN59" s="10"/>
      <c r="BHO59" s="35"/>
      <c r="BOA59" s="36"/>
      <c r="BOB59" s="37"/>
      <c r="BOC59" s="37"/>
      <c r="BOD59" s="37"/>
      <c r="BOE59" s="37"/>
      <c r="BOF59" s="37"/>
      <c r="BOG59" s="37"/>
      <c r="BOH59" s="37"/>
      <c r="BOI59" s="37"/>
      <c r="BOJ59" s="38"/>
      <c r="BOK59" s="37"/>
      <c r="BOL59" s="37"/>
      <c r="BOM59" s="39"/>
      <c r="BOS59" s="38"/>
      <c r="BOT59" s="37"/>
      <c r="BOU59" s="37"/>
      <c r="BOV59" s="37"/>
      <c r="BOW59" s="37"/>
      <c r="BOX59" s="39"/>
    </row>
    <row r="60" spans="2:1922" ht="15.75" customHeight="1" thickTop="1" thickBot="1" x14ac:dyDescent="0.25">
      <c r="C60" s="41"/>
      <c r="D60" s="401" t="s">
        <v>30</v>
      </c>
      <c r="E60" s="398"/>
      <c r="J60" s="122" t="s">
        <v>73</v>
      </c>
      <c r="AS60" s="176"/>
      <c r="AT60" s="176"/>
      <c r="AU60" s="176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  <c r="BG60" s="176"/>
      <c r="BH60" s="176"/>
      <c r="BI60" s="176"/>
      <c r="BJ60" s="176"/>
      <c r="BM60" s="176"/>
      <c r="BN60" s="176"/>
      <c r="BO60" s="176"/>
      <c r="BP60" s="176"/>
      <c r="BQ60" s="176"/>
      <c r="BR60" s="176"/>
      <c r="BS60" s="176"/>
      <c r="BT60" s="176"/>
      <c r="BU60" s="176"/>
      <c r="BV60" s="176"/>
      <c r="BW60" s="176"/>
      <c r="BX60" s="176"/>
      <c r="BY60" s="176"/>
      <c r="BZ60" s="176"/>
      <c r="CA60" s="176"/>
      <c r="CB60" s="176"/>
      <c r="CC60" s="176"/>
      <c r="CD60" s="176"/>
      <c r="DG60" s="176"/>
      <c r="DH60" s="176"/>
      <c r="DI60" s="176"/>
      <c r="DJ60" s="176"/>
      <c r="DK60" s="176"/>
      <c r="DL60" s="176"/>
      <c r="DM60" s="176"/>
      <c r="DN60" s="176"/>
      <c r="DO60" s="176"/>
      <c r="DP60" s="176"/>
      <c r="DQ60" s="176"/>
      <c r="DR60" s="176"/>
      <c r="DS60" s="176"/>
      <c r="DT60" s="176"/>
      <c r="DU60" s="176"/>
      <c r="DV60" s="176"/>
      <c r="DW60" s="176"/>
      <c r="DX60" s="176"/>
      <c r="EL60" s="150"/>
      <c r="FH60" s="32" t="s">
        <v>63</v>
      </c>
      <c r="GC60" s="32" t="s">
        <v>62</v>
      </c>
      <c r="GD60" s="148"/>
      <c r="GE60" s="148"/>
      <c r="GF60" s="148"/>
      <c r="GG60" s="148"/>
      <c r="HH60" s="32" t="s">
        <v>64</v>
      </c>
      <c r="HM60" s="32" t="s">
        <v>65</v>
      </c>
      <c r="HS60" s="313" t="s">
        <v>264</v>
      </c>
      <c r="HT60" s="313"/>
      <c r="HU60" s="313"/>
      <c r="HV60" s="313"/>
      <c r="HW60" s="313"/>
      <c r="HX60" s="313"/>
      <c r="HY60" s="313"/>
      <c r="HZ60" s="313"/>
      <c r="IA60" s="313"/>
      <c r="IB60" s="313"/>
      <c r="IC60" s="313"/>
      <c r="ID60" s="313"/>
      <c r="IE60" s="176"/>
      <c r="IF60" s="176"/>
      <c r="IG60" s="176"/>
      <c r="IH60" s="176"/>
      <c r="II60" s="176"/>
      <c r="IJ60" s="176"/>
      <c r="IL60" s="313" t="s">
        <v>265</v>
      </c>
      <c r="IM60" s="313"/>
      <c r="IN60" s="313"/>
      <c r="IO60" s="313"/>
      <c r="IP60" s="313"/>
      <c r="IQ60" s="313"/>
      <c r="IR60" s="313"/>
      <c r="IS60" s="313"/>
      <c r="IT60" s="313"/>
      <c r="IU60" s="313"/>
      <c r="IV60" s="313"/>
      <c r="IW60" s="313"/>
      <c r="IZ60" s="313" t="s">
        <v>327</v>
      </c>
      <c r="JA60" s="313"/>
      <c r="JB60" s="313"/>
      <c r="JC60" s="313"/>
      <c r="JD60" s="313"/>
      <c r="JE60" s="313"/>
      <c r="JF60" s="313"/>
      <c r="JG60" s="313"/>
      <c r="JH60" s="313"/>
      <c r="JI60" s="313"/>
      <c r="JJ60" s="313"/>
      <c r="JK60" s="313"/>
      <c r="JM60" s="32" t="s">
        <v>66</v>
      </c>
      <c r="JW60" s="313" t="s">
        <v>266</v>
      </c>
      <c r="JX60" s="313"/>
      <c r="JY60" s="313"/>
      <c r="JZ60" s="313"/>
      <c r="KA60" s="313"/>
      <c r="KB60" s="313"/>
      <c r="KC60" s="313"/>
      <c r="KD60" s="313"/>
      <c r="KE60" s="313"/>
      <c r="KF60" s="313"/>
      <c r="KG60" s="313"/>
      <c r="KH60" s="313"/>
      <c r="KY60" s="313" t="s">
        <v>267</v>
      </c>
      <c r="KZ60" s="313"/>
      <c r="LA60" s="313"/>
      <c r="LB60" s="313"/>
      <c r="LC60" s="313"/>
      <c r="LD60" s="313"/>
      <c r="LE60" s="313"/>
      <c r="LF60" s="313"/>
      <c r="LG60" s="313"/>
      <c r="LH60" s="313"/>
      <c r="LI60" s="313"/>
      <c r="LJ60" s="313"/>
      <c r="LP60" s="175"/>
      <c r="LQ60" s="175"/>
      <c r="LR60" s="175"/>
      <c r="LS60" s="175"/>
      <c r="LT60" s="175"/>
      <c r="LU60" s="175"/>
      <c r="MA60" s="313" t="s">
        <v>268</v>
      </c>
      <c r="MB60" s="313"/>
      <c r="MC60" s="313"/>
      <c r="MD60" s="313"/>
      <c r="ME60" s="313"/>
      <c r="MF60" s="313"/>
      <c r="MG60" s="313"/>
      <c r="MH60" s="313"/>
      <c r="MI60" s="313"/>
      <c r="MJ60" s="313"/>
      <c r="MK60" s="313"/>
      <c r="ML60" s="313"/>
      <c r="MV60" s="313" t="s">
        <v>269</v>
      </c>
      <c r="MW60" s="313"/>
      <c r="MX60" s="313"/>
      <c r="MY60" s="313"/>
      <c r="MZ60" s="313"/>
      <c r="NA60" s="313"/>
      <c r="NB60" s="313"/>
      <c r="NC60" s="313"/>
      <c r="ND60" s="313"/>
      <c r="NE60" s="313"/>
      <c r="NF60" s="313"/>
      <c r="NG60" s="313"/>
      <c r="NT60" s="126"/>
      <c r="NU60" s="313" t="s">
        <v>270</v>
      </c>
      <c r="NV60" s="313"/>
      <c r="NW60" s="313"/>
      <c r="NX60" s="313"/>
      <c r="NY60" s="313"/>
      <c r="NZ60" s="313"/>
      <c r="OA60" s="313"/>
      <c r="OB60" s="313"/>
      <c r="OC60" s="313"/>
      <c r="OD60" s="313"/>
      <c r="OE60" s="313"/>
      <c r="OF60" s="313"/>
      <c r="OO60" s="9"/>
      <c r="OP60" s="9"/>
      <c r="OQ60" s="9"/>
      <c r="OR60" s="9"/>
      <c r="OS60" s="9"/>
      <c r="OT60" s="9"/>
      <c r="OU60" s="9"/>
      <c r="OV60" s="9"/>
      <c r="OW60" s="9"/>
      <c r="OY60" s="32" t="s">
        <v>124</v>
      </c>
      <c r="OZ60" s="9"/>
      <c r="PA60" s="9"/>
      <c r="PB60" s="9"/>
      <c r="PC60" s="9"/>
      <c r="PH60" s="32" t="s">
        <v>124</v>
      </c>
      <c r="PI60" s="9"/>
      <c r="PJ60" s="9"/>
      <c r="PK60" s="9"/>
      <c r="PL60" s="9"/>
      <c r="PM60" s="9"/>
      <c r="PN60" s="32" t="s">
        <v>124</v>
      </c>
      <c r="PO60" s="9"/>
      <c r="PP60" s="9"/>
      <c r="PQ60" s="9"/>
      <c r="PR60" s="9"/>
      <c r="PS60" s="9"/>
      <c r="PT60" s="9"/>
      <c r="PU60" s="9"/>
      <c r="PV60" s="9"/>
      <c r="PY60" s="9" t="s">
        <v>62</v>
      </c>
      <c r="PZ60" s="9"/>
      <c r="QA60" s="9"/>
      <c r="QD60" s="148" t="s">
        <v>64</v>
      </c>
      <c r="QE60" s="148"/>
      <c r="QF60" s="9"/>
      <c r="QH60" s="9" t="s">
        <v>62</v>
      </c>
      <c r="QI60" s="9"/>
      <c r="QJ60" s="9"/>
      <c r="QK60" s="9"/>
      <c r="QL60" s="9"/>
      <c r="QM60" s="32" t="s">
        <v>124</v>
      </c>
      <c r="QN60" s="9"/>
      <c r="QO60" s="9"/>
      <c r="QP60" s="9"/>
      <c r="QQ60" s="9"/>
      <c r="QR60" s="9"/>
      <c r="QS60" s="9"/>
      <c r="QT60" s="9"/>
      <c r="QU60" s="9"/>
      <c r="QV60" s="9"/>
      <c r="QW60" s="9"/>
      <c r="QX60" s="9"/>
      <c r="QY60" s="32" t="s">
        <v>124</v>
      </c>
      <c r="QZ60" s="9"/>
      <c r="RA60" s="9"/>
      <c r="RB60" s="9"/>
      <c r="RC60" s="9"/>
      <c r="RD60" s="32" t="s">
        <v>124</v>
      </c>
      <c r="RE60" s="9"/>
      <c r="RF60" s="9"/>
      <c r="RG60" s="9"/>
      <c r="RI60" s="32" t="s">
        <v>124</v>
      </c>
      <c r="RJ60" s="9"/>
      <c r="RK60" s="9"/>
      <c r="RL60" s="9"/>
      <c r="RN60" s="9" t="s">
        <v>62</v>
      </c>
      <c r="RO60" s="9"/>
      <c r="RP60" s="9"/>
      <c r="RQ60" s="9"/>
      <c r="RR60" s="9"/>
      <c r="RS60" s="313" t="s">
        <v>274</v>
      </c>
      <c r="RT60" s="313"/>
      <c r="RU60" s="313"/>
      <c r="RV60" s="313"/>
      <c r="RW60" s="313"/>
      <c r="RX60" s="313"/>
      <c r="RY60" s="313"/>
      <c r="RZ60" s="313"/>
      <c r="SA60" s="313"/>
      <c r="SB60" s="313"/>
      <c r="SC60" s="313"/>
      <c r="SD60" s="313"/>
      <c r="SN60" s="9"/>
      <c r="SO60" s="9"/>
      <c r="SP60" s="9"/>
      <c r="TM60" s="176"/>
      <c r="TN60" s="176"/>
      <c r="TO60" s="176"/>
      <c r="TP60" s="176"/>
      <c r="TQ60" s="176"/>
      <c r="TR60" s="176"/>
      <c r="TS60" s="176"/>
      <c r="TT60" s="176"/>
      <c r="TU60" s="176"/>
      <c r="TV60" s="176"/>
      <c r="TW60" s="176"/>
      <c r="TX60" s="176"/>
      <c r="TY60" s="176"/>
      <c r="TZ60" s="176"/>
      <c r="UA60" s="176"/>
      <c r="UB60" s="176"/>
      <c r="UC60" s="176"/>
      <c r="UD60" s="176"/>
      <c r="UJ60" s="176"/>
      <c r="UK60" s="176"/>
      <c r="UL60" s="176"/>
      <c r="UM60" s="176"/>
      <c r="UN60" s="176"/>
      <c r="UO60" s="176"/>
      <c r="UP60" s="176"/>
      <c r="UQ60" s="176"/>
      <c r="UR60" s="176"/>
      <c r="US60" s="176"/>
      <c r="UT60" s="176"/>
      <c r="UU60" s="176"/>
      <c r="UV60" s="176"/>
      <c r="UW60" s="176"/>
      <c r="UX60" s="176"/>
      <c r="UY60" s="176"/>
      <c r="UZ60" s="176"/>
      <c r="VA60" s="176"/>
      <c r="VM60" s="9" t="s">
        <v>62</v>
      </c>
      <c r="VN60" s="9"/>
      <c r="VO60" s="9"/>
      <c r="VP60" s="9"/>
      <c r="VQ60" s="9"/>
      <c r="WL60" s="9" t="s">
        <v>62</v>
      </c>
      <c r="WM60" s="9"/>
      <c r="WN60" s="9"/>
      <c r="WO60" s="9"/>
      <c r="WP60" s="9"/>
      <c r="XK60" s="9" t="s">
        <v>62</v>
      </c>
      <c r="XL60" s="9"/>
      <c r="XM60" s="9"/>
      <c r="XN60" s="9"/>
      <c r="XO60" s="9"/>
      <c r="XY60" s="9" t="s">
        <v>62</v>
      </c>
      <c r="XZ60" s="9"/>
      <c r="YA60" s="9"/>
      <c r="YB60" s="9"/>
      <c r="YC60" s="9"/>
      <c r="YS60" s="9" t="s">
        <v>62</v>
      </c>
      <c r="YT60" s="9"/>
      <c r="YU60" s="9"/>
      <c r="YV60" s="9"/>
      <c r="YW60" s="9"/>
      <c r="ZO60" s="32" t="s">
        <v>139</v>
      </c>
      <c r="ZP60" s="126"/>
      <c r="ZQ60" s="126"/>
      <c r="ZR60" s="126"/>
      <c r="ZS60" s="126"/>
      <c r="ZT60" s="32" t="s">
        <v>202</v>
      </c>
      <c r="ZU60" s="148"/>
      <c r="ZV60" s="148"/>
      <c r="AAB60" s="133"/>
      <c r="AAC60" s="133"/>
      <c r="AAD60" s="133"/>
      <c r="AAE60" s="133"/>
      <c r="ABC60" s="32" t="s">
        <v>62</v>
      </c>
      <c r="ABD60" s="126"/>
      <c r="ABE60" s="126"/>
      <c r="ABF60" s="126"/>
      <c r="ABX60" s="32" t="s">
        <v>62</v>
      </c>
      <c r="ABY60" s="126"/>
      <c r="ABZ60" s="126"/>
      <c r="ACA60" s="126"/>
      <c r="ACB60" s="126"/>
      <c r="ACT60" s="32" t="s">
        <v>139</v>
      </c>
      <c r="ADC60" s="32" t="s">
        <v>139</v>
      </c>
      <c r="ADD60" s="126"/>
      <c r="ADE60" s="126"/>
      <c r="ADF60" s="126"/>
      <c r="AEO60" s="32" t="s">
        <v>62</v>
      </c>
      <c r="AEP60" s="130"/>
      <c r="AEQ60" s="130"/>
      <c r="AER60" s="130"/>
      <c r="AES60" s="130"/>
      <c r="AFN60" s="32" t="s">
        <v>65</v>
      </c>
      <c r="AFO60" s="126"/>
      <c r="AFP60" s="126"/>
      <c r="AFQ60" s="126"/>
      <c r="AFR60" s="126"/>
      <c r="AGI60" s="115"/>
      <c r="AGJ60" s="115"/>
      <c r="AGK60" s="115"/>
      <c r="AGL60" s="115"/>
      <c r="AGM60" s="115"/>
      <c r="AGN60" s="115"/>
      <c r="AGO60" s="115"/>
      <c r="AGP60" s="115"/>
      <c r="AGQ60" s="115"/>
      <c r="AGR60" s="115"/>
      <c r="AGS60" s="115"/>
      <c r="AGT60" s="115"/>
      <c r="AGU60" s="115"/>
      <c r="AGV60" s="115"/>
      <c r="AGW60" s="115"/>
      <c r="AGX60" s="115"/>
      <c r="AGY60" s="115"/>
      <c r="AGZ60" s="115"/>
      <c r="AHA60" s="40"/>
      <c r="AHB60" s="40"/>
      <c r="AHC60" s="40"/>
      <c r="AHD60" s="115"/>
      <c r="AHE60" s="115"/>
      <c r="AHF60" s="115"/>
      <c r="AHG60" s="32" t="s">
        <v>62</v>
      </c>
      <c r="AHH60" s="126"/>
      <c r="AHI60" s="126"/>
      <c r="AHJ60" s="126"/>
      <c r="AHK60" s="126"/>
      <c r="AHL60" s="115"/>
      <c r="AHM60" s="115"/>
      <c r="AHN60" s="115"/>
      <c r="AHO60" s="115"/>
      <c r="AHR60" s="32"/>
      <c r="AIZ60" s="125"/>
      <c r="AJU60" s="32" t="s">
        <v>206</v>
      </c>
      <c r="AJV60" s="148"/>
      <c r="AJW60" s="148"/>
      <c r="AJX60" s="148"/>
      <c r="AJY60" s="148"/>
      <c r="ANX60" s="32" t="s">
        <v>139</v>
      </c>
      <c r="ANY60" s="126"/>
      <c r="ANZ60" s="126"/>
      <c r="AOA60" s="126"/>
      <c r="AOI60" s="32" t="s">
        <v>139</v>
      </c>
      <c r="AOJ60" s="126"/>
      <c r="AOK60" s="126"/>
      <c r="AOL60" s="126"/>
      <c r="APC60" s="32"/>
      <c r="APE60" s="32" t="s">
        <v>175</v>
      </c>
      <c r="APF60" s="130"/>
      <c r="APG60" s="130"/>
      <c r="APH60" s="130"/>
      <c r="API60" s="130"/>
      <c r="AQN60" s="32" t="s">
        <v>139</v>
      </c>
      <c r="AQO60" s="126"/>
      <c r="AQP60" s="126"/>
      <c r="AQQ60" s="126"/>
      <c r="AQV60" s="126"/>
      <c r="ARF60" s="32" t="s">
        <v>175</v>
      </c>
      <c r="ARG60" s="130"/>
      <c r="ARH60" s="130"/>
      <c r="ARI60" s="130"/>
      <c r="ARJ60" s="130"/>
      <c r="ASF60" s="32" t="s">
        <v>139</v>
      </c>
      <c r="ASG60" s="126"/>
      <c r="ASH60" s="126"/>
      <c r="ASI60" s="126"/>
      <c r="ASQ60" s="32" t="s">
        <v>62</v>
      </c>
      <c r="ASR60" s="130"/>
      <c r="ASS60" s="130"/>
      <c r="AST60" s="130"/>
      <c r="ASU60" s="130"/>
      <c r="ATD60" s="32" t="s">
        <v>139</v>
      </c>
      <c r="ATE60" s="126"/>
      <c r="ATF60" s="126"/>
      <c r="ATG60" s="126"/>
      <c r="ATP60" s="32" t="s">
        <v>139</v>
      </c>
      <c r="ATQ60" s="126"/>
      <c r="ATR60" s="126"/>
      <c r="ATS60" s="126"/>
      <c r="ATV60" s="313" t="s">
        <v>323</v>
      </c>
      <c r="ATW60" s="313"/>
      <c r="ATX60" s="313"/>
      <c r="ATY60" s="313"/>
      <c r="ATZ60" s="313"/>
      <c r="AUA60" s="313"/>
      <c r="AUB60" s="313"/>
      <c r="AUC60" s="313"/>
      <c r="AUD60" s="313"/>
      <c r="AUE60" s="313"/>
      <c r="AUF60" s="313"/>
      <c r="AUG60" s="313"/>
      <c r="AUI60" s="32" t="s">
        <v>62</v>
      </c>
      <c r="AUJ60" s="130"/>
      <c r="AUK60" s="130"/>
      <c r="AUL60" s="130"/>
      <c r="AUM60" s="130"/>
      <c r="AUO60" s="32" t="s">
        <v>62</v>
      </c>
      <c r="AUP60" s="148"/>
      <c r="AUQ60" s="148"/>
      <c r="AUT60" s="32" t="s">
        <v>139</v>
      </c>
      <c r="AUU60" s="126"/>
      <c r="AUV60" s="126"/>
      <c r="AUW60" s="126"/>
      <c r="AUX60" s="126"/>
      <c r="AVJ60" s="32" t="s">
        <v>62</v>
      </c>
      <c r="AVK60" s="130"/>
      <c r="AVL60" s="130"/>
      <c r="AVM60" s="130"/>
      <c r="AVN60" s="130"/>
      <c r="AVZ60" s="32" t="s">
        <v>67</v>
      </c>
      <c r="AWA60" s="126"/>
      <c r="AWB60" s="126"/>
      <c r="AWC60" s="126"/>
      <c r="AWF60" s="32"/>
      <c r="AWM60" s="313" t="s">
        <v>254</v>
      </c>
      <c r="AWN60" s="313"/>
      <c r="AWO60" s="313"/>
      <c r="AWP60" s="313"/>
      <c r="AWQ60" s="313" t="s">
        <v>255</v>
      </c>
      <c r="AWR60" s="313"/>
      <c r="AWS60" s="313"/>
      <c r="AWT60" s="313"/>
      <c r="AWU60" s="313" t="s">
        <v>94</v>
      </c>
      <c r="AWV60" s="313"/>
      <c r="AWW60" s="313"/>
      <c r="AWX60" s="313"/>
      <c r="AWZ60" s="32" t="s">
        <v>175</v>
      </c>
      <c r="AXA60" s="130"/>
      <c r="AXB60" s="130"/>
      <c r="AXC60" s="130"/>
      <c r="AXD60" s="130"/>
      <c r="AXK60" s="313" t="s">
        <v>254</v>
      </c>
      <c r="AXL60" s="313"/>
      <c r="AXM60" s="313"/>
      <c r="AXN60" s="313"/>
      <c r="AXO60" s="313" t="s">
        <v>255</v>
      </c>
      <c r="AXP60" s="313"/>
      <c r="AXQ60" s="313"/>
      <c r="AXR60" s="313"/>
      <c r="AXS60" s="313" t="s">
        <v>94</v>
      </c>
      <c r="AXT60" s="313"/>
      <c r="AXU60" s="313"/>
      <c r="AXV60" s="313"/>
      <c r="AYA60" s="32" t="s">
        <v>139</v>
      </c>
      <c r="AYB60" s="126"/>
      <c r="AYC60" s="126"/>
      <c r="AYD60" s="126"/>
      <c r="AYG60" s="32" t="s">
        <v>62</v>
      </c>
      <c r="AYH60" s="130"/>
      <c r="AYI60" s="130"/>
      <c r="AYJ60" s="130"/>
      <c r="AYM60" s="32" t="s">
        <v>139</v>
      </c>
      <c r="AYN60" s="126"/>
      <c r="AYO60" s="126"/>
      <c r="AYP60" s="126"/>
      <c r="AZB60" s="32" t="s">
        <v>65</v>
      </c>
      <c r="AZC60" s="126"/>
      <c r="AZD60" s="126"/>
      <c r="AZE60" s="126"/>
      <c r="AZF60" s="126"/>
      <c r="AZQ60" s="313" t="s">
        <v>254</v>
      </c>
      <c r="AZR60" s="313"/>
      <c r="AZS60" s="313"/>
      <c r="AZT60" s="313"/>
      <c r="AZU60" s="313" t="s">
        <v>255</v>
      </c>
      <c r="AZV60" s="313"/>
      <c r="AZW60" s="313"/>
      <c r="AZX60" s="313"/>
      <c r="AZY60" s="313" t="s">
        <v>94</v>
      </c>
      <c r="AZZ60" s="313"/>
      <c r="BAA60" s="313"/>
      <c r="BAB60" s="313"/>
      <c r="BAJ60" s="32" t="s">
        <v>67</v>
      </c>
      <c r="BAK60" s="126"/>
      <c r="BAL60" s="126"/>
      <c r="BAM60" s="126"/>
      <c r="BAS60" s="313" t="s">
        <v>254</v>
      </c>
      <c r="BAT60" s="313"/>
      <c r="BAU60" s="313"/>
      <c r="BAV60" s="313"/>
      <c r="BAW60" s="313" t="s">
        <v>255</v>
      </c>
      <c r="BAX60" s="313"/>
      <c r="BAY60" s="313"/>
      <c r="BAZ60" s="313"/>
      <c r="BBA60" s="313" t="s">
        <v>94</v>
      </c>
      <c r="BBB60" s="313"/>
      <c r="BBC60" s="313"/>
      <c r="BBD60" s="313"/>
      <c r="BBF60" s="32" t="s">
        <v>62</v>
      </c>
      <c r="BBG60" s="130"/>
      <c r="BBH60" s="130"/>
      <c r="BBI60" s="130"/>
      <c r="BBR60" s="32" t="s">
        <v>67</v>
      </c>
      <c r="BBS60" s="126"/>
      <c r="BBT60" s="126"/>
      <c r="BBU60" s="126"/>
      <c r="BBW60" s="313" t="s">
        <v>254</v>
      </c>
      <c r="BBX60" s="313"/>
      <c r="BBY60" s="313"/>
      <c r="BBZ60" s="313"/>
      <c r="BCA60" s="313" t="s">
        <v>255</v>
      </c>
      <c r="BCB60" s="313"/>
      <c r="BCC60" s="313"/>
      <c r="BCD60" s="313"/>
      <c r="BCE60" s="313" t="s">
        <v>94</v>
      </c>
      <c r="BCF60" s="313"/>
      <c r="BCG60" s="313"/>
      <c r="BCH60" s="313"/>
      <c r="BCR60" s="32" t="s">
        <v>62</v>
      </c>
      <c r="BCS60" s="130"/>
      <c r="BCT60" s="130"/>
      <c r="BCU60" s="130"/>
      <c r="BCV60" s="130"/>
      <c r="BCY60" s="313" t="s">
        <v>254</v>
      </c>
      <c r="BCZ60" s="313"/>
      <c r="BDA60" s="313"/>
      <c r="BDB60" s="313"/>
      <c r="BDC60" s="313" t="s">
        <v>255</v>
      </c>
      <c r="BDD60" s="313"/>
      <c r="BDE60" s="313"/>
      <c r="BDF60" s="313"/>
      <c r="BDG60" s="313" t="s">
        <v>94</v>
      </c>
      <c r="BDH60" s="313"/>
      <c r="BDI60" s="313"/>
      <c r="BDJ60" s="313"/>
      <c r="BDU60" s="313" t="s">
        <v>254</v>
      </c>
      <c r="BDV60" s="313"/>
      <c r="BDW60" s="313"/>
      <c r="BDX60" s="313"/>
      <c r="BDY60" s="313" t="s">
        <v>255</v>
      </c>
      <c r="BDZ60" s="313"/>
      <c r="BEA60" s="313"/>
      <c r="BEB60" s="313"/>
      <c r="BEC60" s="313" t="s">
        <v>94</v>
      </c>
      <c r="BED60" s="313"/>
      <c r="BEE60" s="313"/>
      <c r="BEF60" s="313"/>
      <c r="BHH60" s="33"/>
      <c r="BHI60" s="34"/>
      <c r="BHJ60" s="10"/>
      <c r="BHK60" s="10"/>
      <c r="BHL60" s="10"/>
      <c r="BHM60" s="10"/>
      <c r="BHN60" s="10"/>
      <c r="BHO60" s="35"/>
      <c r="BOA60" s="36"/>
      <c r="BOB60" s="37"/>
      <c r="BOC60" s="37"/>
      <c r="BOD60" s="37"/>
      <c r="BOE60" s="37"/>
      <c r="BOF60" s="37"/>
      <c r="BOG60" s="37"/>
      <c r="BOH60" s="37"/>
      <c r="BOI60" s="37"/>
      <c r="BOJ60" s="38"/>
      <c r="BOK60" s="37"/>
      <c r="BOL60" s="37"/>
      <c r="BOM60" s="37"/>
      <c r="BON60" s="42"/>
      <c r="BOO60" s="42"/>
      <c r="BOP60" s="42"/>
      <c r="BOQ60" s="42"/>
      <c r="BOR60" s="42"/>
      <c r="BOS60" s="37"/>
      <c r="BOT60" s="37"/>
      <c r="BOU60" s="37"/>
      <c r="BOV60" s="37"/>
      <c r="BOW60" s="37"/>
      <c r="BOX60" s="39"/>
    </row>
    <row r="61" spans="2:1922" ht="15.75" customHeight="1" thickTop="1" thickBot="1" x14ac:dyDescent="0.25">
      <c r="C61" s="43"/>
      <c r="D61" s="397" t="s">
        <v>29</v>
      </c>
      <c r="E61" s="398"/>
      <c r="FH61" s="32" t="s">
        <v>68</v>
      </c>
      <c r="GC61" s="32" t="s">
        <v>68</v>
      </c>
      <c r="GD61" s="148"/>
      <c r="GE61" s="148"/>
      <c r="GF61" s="148"/>
      <c r="GG61" s="148"/>
      <c r="HM61" s="32" t="s">
        <v>69</v>
      </c>
      <c r="HS61" s="313" t="s">
        <v>254</v>
      </c>
      <c r="HT61" s="313"/>
      <c r="HU61" s="313"/>
      <c r="HV61" s="313"/>
      <c r="HW61" s="313" t="s">
        <v>255</v>
      </c>
      <c r="HX61" s="313"/>
      <c r="HY61" s="313"/>
      <c r="HZ61" s="313"/>
      <c r="IA61" s="313" t="s">
        <v>94</v>
      </c>
      <c r="IB61" s="313"/>
      <c r="IC61" s="313"/>
      <c r="ID61" s="313"/>
      <c r="IE61" s="176"/>
      <c r="IF61" s="176"/>
      <c r="IG61" s="176"/>
      <c r="IH61" s="176"/>
      <c r="II61" s="176"/>
      <c r="IJ61" s="176"/>
      <c r="IL61" s="313" t="s">
        <v>254</v>
      </c>
      <c r="IM61" s="313"/>
      <c r="IN61" s="313"/>
      <c r="IO61" s="313"/>
      <c r="IP61" s="313" t="s">
        <v>255</v>
      </c>
      <c r="IQ61" s="313"/>
      <c r="IR61" s="313"/>
      <c r="IS61" s="313"/>
      <c r="IT61" s="313" t="s">
        <v>94</v>
      </c>
      <c r="IU61" s="313"/>
      <c r="IV61" s="313"/>
      <c r="IW61" s="313"/>
      <c r="IZ61" s="313" t="s">
        <v>254</v>
      </c>
      <c r="JA61" s="313"/>
      <c r="JB61" s="313"/>
      <c r="JC61" s="313"/>
      <c r="JD61" s="313" t="s">
        <v>255</v>
      </c>
      <c r="JE61" s="313"/>
      <c r="JF61" s="313"/>
      <c r="JG61" s="313"/>
      <c r="JH61" s="313" t="s">
        <v>94</v>
      </c>
      <c r="JI61" s="313"/>
      <c r="JJ61" s="313"/>
      <c r="JK61" s="313"/>
      <c r="JM61" s="32" t="s">
        <v>70</v>
      </c>
      <c r="JW61" s="313" t="s">
        <v>254</v>
      </c>
      <c r="JX61" s="313"/>
      <c r="JY61" s="313"/>
      <c r="JZ61" s="313"/>
      <c r="KA61" s="313" t="s">
        <v>255</v>
      </c>
      <c r="KB61" s="313"/>
      <c r="KC61" s="313"/>
      <c r="KD61" s="313"/>
      <c r="KE61" s="313" t="s">
        <v>94</v>
      </c>
      <c r="KF61" s="313"/>
      <c r="KG61" s="313"/>
      <c r="KH61" s="313"/>
      <c r="KY61" s="313" t="s">
        <v>254</v>
      </c>
      <c r="KZ61" s="313"/>
      <c r="LA61" s="313"/>
      <c r="LB61" s="313"/>
      <c r="LC61" s="313" t="s">
        <v>255</v>
      </c>
      <c r="LD61" s="313"/>
      <c r="LE61" s="313"/>
      <c r="LF61" s="313"/>
      <c r="LG61" s="313" t="s">
        <v>94</v>
      </c>
      <c r="LH61" s="313"/>
      <c r="LI61" s="313"/>
      <c r="LJ61" s="313"/>
      <c r="LP61" s="175"/>
      <c r="LQ61" s="175"/>
      <c r="LR61" s="175"/>
      <c r="LS61" s="175"/>
      <c r="LT61" s="175"/>
      <c r="LU61" s="175"/>
      <c r="MA61" s="313" t="s">
        <v>254</v>
      </c>
      <c r="MB61" s="313"/>
      <c r="MC61" s="313"/>
      <c r="MD61" s="313"/>
      <c r="ME61" s="313" t="s">
        <v>255</v>
      </c>
      <c r="MF61" s="313"/>
      <c r="MG61" s="313"/>
      <c r="MH61" s="313"/>
      <c r="MI61" s="313" t="s">
        <v>94</v>
      </c>
      <c r="MJ61" s="313"/>
      <c r="MK61" s="313"/>
      <c r="ML61" s="313"/>
      <c r="MV61" s="313" t="s">
        <v>254</v>
      </c>
      <c r="MW61" s="313"/>
      <c r="MX61" s="313"/>
      <c r="MY61" s="313"/>
      <c r="MZ61" s="313" t="s">
        <v>255</v>
      </c>
      <c r="NA61" s="313"/>
      <c r="NB61" s="313"/>
      <c r="NC61" s="313"/>
      <c r="ND61" s="313" t="s">
        <v>94</v>
      </c>
      <c r="NE61" s="313"/>
      <c r="NF61" s="313"/>
      <c r="NG61" s="313"/>
      <c r="NT61" s="126"/>
      <c r="NU61" s="313" t="s">
        <v>254</v>
      </c>
      <c r="NV61" s="313"/>
      <c r="NW61" s="313"/>
      <c r="NX61" s="313"/>
      <c r="NY61" s="313" t="s">
        <v>255</v>
      </c>
      <c r="NZ61" s="313"/>
      <c r="OA61" s="313"/>
      <c r="OB61" s="313"/>
      <c r="OC61" s="313" t="s">
        <v>94</v>
      </c>
      <c r="OD61" s="313"/>
      <c r="OE61" s="313"/>
      <c r="OF61" s="313"/>
      <c r="OO61" s="9"/>
      <c r="OP61" s="9"/>
      <c r="OQ61" s="9"/>
      <c r="OR61" s="9"/>
      <c r="OS61" s="9"/>
      <c r="OT61" s="9"/>
      <c r="OU61" s="9"/>
      <c r="OV61" s="9"/>
      <c r="OW61" s="9"/>
      <c r="OY61" s="32" t="s">
        <v>127</v>
      </c>
      <c r="OZ61" s="9"/>
      <c r="PA61" s="9"/>
      <c r="PB61" s="9"/>
      <c r="PC61" s="9"/>
      <c r="PH61" s="32" t="s">
        <v>127</v>
      </c>
      <c r="PI61" s="9"/>
      <c r="PJ61" s="9"/>
      <c r="PK61" s="9"/>
      <c r="PL61" s="9"/>
      <c r="PM61" s="9"/>
      <c r="PN61" s="32" t="s">
        <v>127</v>
      </c>
      <c r="PO61" s="9"/>
      <c r="PP61" s="9"/>
      <c r="PQ61" s="9"/>
      <c r="PR61" s="9"/>
      <c r="PS61" s="9"/>
      <c r="PT61" s="9"/>
      <c r="PU61" s="9"/>
      <c r="PV61" s="9"/>
      <c r="PY61" s="32" t="s">
        <v>71</v>
      </c>
      <c r="PZ61" s="9"/>
      <c r="QA61" s="9"/>
      <c r="QD61" s="9"/>
      <c r="QE61" s="9"/>
      <c r="QF61" s="9"/>
      <c r="QH61" s="32" t="s">
        <v>68</v>
      </c>
      <c r="QI61" s="9"/>
      <c r="QJ61" s="9"/>
      <c r="QK61" s="9"/>
      <c r="QL61" s="9"/>
      <c r="QM61" s="32" t="s">
        <v>127</v>
      </c>
      <c r="QN61" s="9"/>
      <c r="QO61" s="9"/>
      <c r="QP61" s="9"/>
      <c r="QQ61" s="9"/>
      <c r="QR61" s="9"/>
      <c r="QS61" s="9"/>
      <c r="QT61" s="9"/>
      <c r="QU61" s="9"/>
      <c r="QV61" s="9"/>
      <c r="QW61" s="9"/>
      <c r="QX61" s="9"/>
      <c r="QY61" s="32" t="s">
        <v>127</v>
      </c>
      <c r="QZ61" s="9"/>
      <c r="RA61" s="9"/>
      <c r="RB61" s="9"/>
      <c r="RC61" s="9"/>
      <c r="RD61" s="32" t="s">
        <v>127</v>
      </c>
      <c r="RE61" s="9"/>
      <c r="RF61" s="9"/>
      <c r="RG61" s="9"/>
      <c r="RI61" s="32" t="s">
        <v>127</v>
      </c>
      <c r="RJ61" s="9"/>
      <c r="RK61" s="9"/>
      <c r="RL61" s="9"/>
      <c r="RN61" s="32" t="s">
        <v>68</v>
      </c>
      <c r="RO61" s="9"/>
      <c r="RP61" s="9"/>
      <c r="RQ61" s="9"/>
      <c r="RR61" s="9"/>
      <c r="RS61" s="313" t="s">
        <v>254</v>
      </c>
      <c r="RT61" s="313"/>
      <c r="RU61" s="313"/>
      <c r="RV61" s="313"/>
      <c r="RW61" s="313" t="s">
        <v>255</v>
      </c>
      <c r="RX61" s="313"/>
      <c r="RY61" s="313"/>
      <c r="RZ61" s="313"/>
      <c r="SA61" s="313" t="s">
        <v>94</v>
      </c>
      <c r="SB61" s="313"/>
      <c r="SC61" s="313"/>
      <c r="SD61" s="313"/>
      <c r="SE61" s="9"/>
      <c r="SF61" s="9"/>
      <c r="SG61" s="9"/>
      <c r="SH61" s="9"/>
      <c r="SI61" s="9"/>
      <c r="SJ61" s="9"/>
      <c r="SK61" s="9"/>
      <c r="SL61" s="9"/>
      <c r="SM61" s="9"/>
      <c r="SN61" s="9"/>
      <c r="SO61" s="9"/>
      <c r="SP61" s="9"/>
      <c r="SQ61" s="9"/>
      <c r="SR61" s="9"/>
      <c r="SS61" s="9"/>
      <c r="ST61" s="9"/>
      <c r="SU61" s="9"/>
      <c r="SV61" s="9"/>
      <c r="SW61" s="9"/>
      <c r="SX61" s="9"/>
      <c r="SY61" s="9"/>
      <c r="SZ61" s="32"/>
      <c r="TA61" s="9"/>
      <c r="TB61" s="9"/>
      <c r="TC61" s="9"/>
      <c r="TD61" s="9"/>
      <c r="UZ61" s="32" t="s">
        <v>73</v>
      </c>
      <c r="VM61" s="32" t="s">
        <v>68</v>
      </c>
      <c r="VN61" s="9"/>
      <c r="VO61" s="9"/>
      <c r="VP61" s="9"/>
      <c r="WL61" s="32" t="s">
        <v>68</v>
      </c>
      <c r="WM61" s="9"/>
      <c r="WN61" s="9"/>
      <c r="WO61" s="9"/>
      <c r="WP61" s="9"/>
      <c r="XK61" s="32" t="s">
        <v>68</v>
      </c>
      <c r="XL61" s="9"/>
      <c r="XM61" s="9"/>
      <c r="XN61" s="9"/>
      <c r="XO61" s="9"/>
      <c r="XY61" s="32" t="s">
        <v>71</v>
      </c>
      <c r="XZ61" s="9"/>
      <c r="YA61" s="9"/>
      <c r="YB61" s="9"/>
      <c r="YC61" s="9"/>
      <c r="YS61" s="32" t="s">
        <v>68</v>
      </c>
      <c r="YT61" s="9"/>
      <c r="YU61" s="9"/>
      <c r="YV61" s="9"/>
      <c r="YW61" s="9"/>
      <c r="ZP61" s="126"/>
      <c r="ZQ61" s="126"/>
      <c r="ZR61" s="126"/>
      <c r="ZS61" s="126"/>
      <c r="ABC61" s="32" t="s">
        <v>69</v>
      </c>
      <c r="ABD61" s="126"/>
      <c r="ABE61" s="126"/>
      <c r="ABF61" s="126"/>
      <c r="ABZ61" s="126"/>
      <c r="ACA61" s="126"/>
      <c r="ACB61" s="126"/>
      <c r="ADC61" s="32" t="s">
        <v>69</v>
      </c>
      <c r="ADD61" s="126"/>
      <c r="ADE61" s="126"/>
      <c r="ADF61" s="126"/>
      <c r="AEO61" s="32" t="s">
        <v>69</v>
      </c>
      <c r="AEP61" s="130"/>
      <c r="AEQ61" s="130"/>
      <c r="AER61" s="130"/>
      <c r="AES61" s="130"/>
      <c r="AFN61" s="32" t="s">
        <v>71</v>
      </c>
      <c r="AFO61" s="126"/>
      <c r="AFP61" s="126"/>
      <c r="AFQ61" s="126"/>
      <c r="AFR61" s="126"/>
      <c r="AGI61" s="115"/>
      <c r="AGJ61" s="115"/>
      <c r="AGK61" s="115"/>
      <c r="AGL61" s="115"/>
      <c r="AGM61" s="115"/>
      <c r="AGN61" s="115"/>
      <c r="AGO61" s="115"/>
      <c r="AGP61" s="115"/>
      <c r="AGQ61" s="115"/>
      <c r="AGR61" s="115"/>
      <c r="AGS61" s="115"/>
      <c r="AGT61" s="115"/>
      <c r="AGU61" s="115"/>
      <c r="AGV61" s="115"/>
      <c r="AGW61" s="115"/>
      <c r="AGX61" s="115"/>
      <c r="AGY61" s="115"/>
      <c r="AGZ61" s="115"/>
      <c r="AHA61" s="40"/>
      <c r="AHB61" s="40"/>
      <c r="AHC61" s="40"/>
      <c r="AHD61" s="115"/>
      <c r="AHE61" s="115"/>
      <c r="AHF61" s="115"/>
      <c r="AHG61" s="32" t="s">
        <v>145</v>
      </c>
      <c r="AHH61" s="126"/>
      <c r="AHI61" s="126"/>
      <c r="AHJ61" s="126"/>
      <c r="AHK61" s="126"/>
      <c r="AHL61" s="115"/>
      <c r="AHM61" s="115"/>
      <c r="AHN61" s="115"/>
      <c r="AHO61" s="32"/>
      <c r="AHP61" s="130"/>
      <c r="AHQ61" s="130"/>
      <c r="AHR61" s="130"/>
      <c r="AHS61" s="130"/>
      <c r="AIZ61" s="125"/>
      <c r="AJU61" s="32" t="s">
        <v>71</v>
      </c>
      <c r="AJV61" s="148"/>
      <c r="AJW61" s="148"/>
      <c r="AJX61" s="148"/>
      <c r="AJY61" s="148"/>
      <c r="ANX61" s="32" t="s">
        <v>74</v>
      </c>
      <c r="ANY61" s="126"/>
      <c r="ANZ61" s="126"/>
      <c r="AOA61" s="126"/>
      <c r="AOI61" s="32" t="s">
        <v>71</v>
      </c>
      <c r="AOJ61" s="126"/>
      <c r="AOK61" s="126"/>
      <c r="AOL61" s="126"/>
      <c r="APC61" s="32"/>
      <c r="APE61" s="32" t="s">
        <v>68</v>
      </c>
      <c r="APF61" s="130"/>
      <c r="APG61" s="130"/>
      <c r="APH61" s="130"/>
      <c r="API61" s="130"/>
      <c r="AQN61" s="32" t="s">
        <v>69</v>
      </c>
      <c r="AQO61" s="126"/>
      <c r="AQP61" s="126"/>
      <c r="AQQ61" s="126"/>
      <c r="AQV61" s="126"/>
      <c r="ARF61" s="32" t="s">
        <v>68</v>
      </c>
      <c r="ARG61" s="130"/>
      <c r="ARH61" s="130"/>
      <c r="ARI61" s="130"/>
      <c r="ARJ61" s="130"/>
      <c r="ASF61" s="32" t="s">
        <v>71</v>
      </c>
      <c r="ASG61" s="126"/>
      <c r="ASH61" s="126"/>
      <c r="ASI61" s="126"/>
      <c r="ASQ61" s="32" t="s">
        <v>68</v>
      </c>
      <c r="ASR61" s="130"/>
      <c r="ASS61" s="130"/>
      <c r="AST61" s="130"/>
      <c r="ASU61" s="130"/>
      <c r="ATD61" s="32" t="s">
        <v>68</v>
      </c>
      <c r="ATE61" s="126"/>
      <c r="ATF61" s="126"/>
      <c r="ATG61" s="126"/>
      <c r="ATP61" s="32" t="s">
        <v>68</v>
      </c>
      <c r="ATQ61" s="126"/>
      <c r="ATR61" s="126"/>
      <c r="ATS61" s="126"/>
      <c r="ATV61" s="313" t="s">
        <v>254</v>
      </c>
      <c r="ATW61" s="313"/>
      <c r="ATX61" s="313"/>
      <c r="ATY61" s="313"/>
      <c r="ATZ61" s="313" t="s">
        <v>255</v>
      </c>
      <c r="AUA61" s="313"/>
      <c r="AUB61" s="313"/>
      <c r="AUC61" s="313"/>
      <c r="AUD61" s="313" t="s">
        <v>94</v>
      </c>
      <c r="AUE61" s="313"/>
      <c r="AUF61" s="313"/>
      <c r="AUG61" s="313"/>
      <c r="AUI61" s="32" t="s">
        <v>68</v>
      </c>
      <c r="AUJ61" s="130"/>
      <c r="AUK61" s="130"/>
      <c r="AUL61" s="130"/>
      <c r="AUM61" s="130"/>
      <c r="AUO61" s="32" t="s">
        <v>74</v>
      </c>
      <c r="AUP61" s="148"/>
      <c r="AUQ61" s="148"/>
      <c r="AUT61" s="32" t="s">
        <v>68</v>
      </c>
      <c r="AUU61" s="126"/>
      <c r="AUV61" s="126"/>
      <c r="AUW61" s="126"/>
      <c r="AUX61" s="126"/>
      <c r="AVJ61" s="32" t="s">
        <v>68</v>
      </c>
      <c r="AVK61" s="130"/>
      <c r="AVL61" s="130"/>
      <c r="AVM61" s="130"/>
      <c r="AVN61" s="130"/>
      <c r="AVZ61" s="32" t="s">
        <v>145</v>
      </c>
      <c r="AWA61" s="126"/>
      <c r="AWB61" s="126"/>
      <c r="AWC61" s="126"/>
      <c r="AWF61" s="32"/>
      <c r="AWM61" s="358">
        <v>29173</v>
      </c>
      <c r="AWN61" s="358"/>
      <c r="AWO61" s="358"/>
      <c r="AWP61" s="358"/>
      <c r="AWQ61" s="354"/>
      <c r="AWR61" s="354"/>
      <c r="AWS61" s="354"/>
      <c r="AWT61" s="354"/>
      <c r="AWU61" s="354">
        <f>AWQ61-AWM61</f>
        <v>-29173</v>
      </c>
      <c r="AWV61" s="354"/>
      <c r="AWW61" s="354"/>
      <c r="AWX61" s="354"/>
      <c r="AWZ61" s="32" t="s">
        <v>68</v>
      </c>
      <c r="AXA61" s="130"/>
      <c r="AXB61" s="130"/>
      <c r="AXC61" s="130"/>
      <c r="AXD61" s="130"/>
      <c r="AXK61" s="358">
        <v>1046.5999999999999</v>
      </c>
      <c r="AXL61" s="358"/>
      <c r="AXM61" s="358"/>
      <c r="AXN61" s="358"/>
      <c r="AXO61" s="354"/>
      <c r="AXP61" s="354"/>
      <c r="AXQ61" s="354"/>
      <c r="AXR61" s="354"/>
      <c r="AXS61" s="354">
        <f>AXO61-AXK61</f>
        <v>-1046.5999999999999</v>
      </c>
      <c r="AXT61" s="354"/>
      <c r="AXU61" s="354"/>
      <c r="AXV61" s="354"/>
      <c r="AYA61" s="32" t="s">
        <v>68</v>
      </c>
      <c r="AYB61" s="126"/>
      <c r="AYC61" s="126"/>
      <c r="AYD61" s="126"/>
      <c r="AYG61" s="32" t="s">
        <v>68</v>
      </c>
      <c r="AYH61" s="130"/>
      <c r="AYI61" s="130"/>
      <c r="AYJ61" s="130"/>
      <c r="AYM61" s="32" t="s">
        <v>68</v>
      </c>
      <c r="AYN61" s="126"/>
      <c r="AYO61" s="126"/>
      <c r="AYP61" s="126"/>
      <c r="AZB61" s="32" t="s">
        <v>69</v>
      </c>
      <c r="AZC61" s="126"/>
      <c r="AZD61" s="126"/>
      <c r="AZE61" s="126"/>
      <c r="AZF61" s="126"/>
      <c r="AZQ61" s="358">
        <v>26467.4</v>
      </c>
      <c r="AZR61" s="358"/>
      <c r="AZS61" s="358"/>
      <c r="AZT61" s="358"/>
      <c r="AZU61" s="354"/>
      <c r="AZV61" s="354"/>
      <c r="AZW61" s="354"/>
      <c r="AZX61" s="354"/>
      <c r="AZY61" s="354">
        <f>AZU61-AZQ61</f>
        <v>-26467.4</v>
      </c>
      <c r="AZZ61" s="354"/>
      <c r="BAA61" s="354"/>
      <c r="BAB61" s="354"/>
      <c r="BAJ61" s="32" t="s">
        <v>68</v>
      </c>
      <c r="BAK61" s="126"/>
      <c r="BAL61" s="126"/>
      <c r="BAM61" s="126"/>
      <c r="BAS61" s="358">
        <v>18129.84</v>
      </c>
      <c r="BAT61" s="358"/>
      <c r="BAU61" s="358"/>
      <c r="BAV61" s="358"/>
      <c r="BAW61" s="354"/>
      <c r="BAX61" s="354"/>
      <c r="BAY61" s="354"/>
      <c r="BAZ61" s="354"/>
      <c r="BBA61" s="354">
        <f>BAW61-BAS61</f>
        <v>-18129.84</v>
      </c>
      <c r="BBB61" s="354"/>
      <c r="BBC61" s="354"/>
      <c r="BBD61" s="354"/>
      <c r="BBF61" s="32" t="s">
        <v>68</v>
      </c>
      <c r="BBG61" s="130"/>
      <c r="BBH61" s="130"/>
      <c r="BBI61" s="130"/>
      <c r="BBR61" s="32" t="s">
        <v>69</v>
      </c>
      <c r="BBS61" s="126"/>
      <c r="BBT61" s="126"/>
      <c r="BBU61" s="126"/>
      <c r="BBW61" s="358">
        <v>90060.800000000003</v>
      </c>
      <c r="BBX61" s="358"/>
      <c r="BBY61" s="358"/>
      <c r="BBZ61" s="358"/>
      <c r="BCA61" s="354"/>
      <c r="BCB61" s="354"/>
      <c r="BCC61" s="354"/>
      <c r="BCD61" s="354"/>
      <c r="BCE61" s="354">
        <f>BCA61-BBW61</f>
        <v>-90060.800000000003</v>
      </c>
      <c r="BCF61" s="354"/>
      <c r="BCG61" s="354"/>
      <c r="BCH61" s="354"/>
      <c r="BCR61" s="32" t="s">
        <v>68</v>
      </c>
      <c r="BCS61" s="130"/>
      <c r="BCT61" s="130"/>
      <c r="BCU61" s="130"/>
      <c r="BCV61" s="130"/>
      <c r="BCY61" s="358">
        <v>29864.2</v>
      </c>
      <c r="BCZ61" s="358"/>
      <c r="BDA61" s="358"/>
      <c r="BDB61" s="358"/>
      <c r="BDC61" s="354"/>
      <c r="BDD61" s="354"/>
      <c r="BDE61" s="354"/>
      <c r="BDF61" s="354"/>
      <c r="BDG61" s="354">
        <f>BDC61-BCY61</f>
        <v>-29864.2</v>
      </c>
      <c r="BDH61" s="354"/>
      <c r="BDI61" s="354"/>
      <c r="BDJ61" s="354"/>
      <c r="BDU61" s="358">
        <v>22981.599999999999</v>
      </c>
      <c r="BDV61" s="358"/>
      <c r="BDW61" s="358"/>
      <c r="BDX61" s="358"/>
      <c r="BDY61" s="354"/>
      <c r="BDZ61" s="354"/>
      <c r="BEA61" s="354"/>
      <c r="BEB61" s="354"/>
      <c r="BEC61" s="354">
        <f>BDY61-BDU61</f>
        <v>-22981.599999999999</v>
      </c>
      <c r="BED61" s="354"/>
      <c r="BEE61" s="354"/>
      <c r="BEF61" s="354"/>
      <c r="BEU61" s="313" t="s">
        <v>313</v>
      </c>
      <c r="BEV61" s="313"/>
      <c r="BEW61" s="313"/>
      <c r="BEX61" s="313"/>
      <c r="BEY61" s="313"/>
      <c r="BEZ61" s="313"/>
      <c r="BFA61" s="313"/>
      <c r="BFB61" s="313"/>
      <c r="BFC61" s="313"/>
      <c r="BFD61" s="313"/>
      <c r="BFE61" s="313"/>
      <c r="BFF61" s="313"/>
      <c r="BHH61" s="33"/>
      <c r="BHI61" s="34"/>
      <c r="BHJ61" s="10"/>
      <c r="BHK61" s="10"/>
      <c r="BHL61" s="10"/>
      <c r="BHM61" s="10"/>
      <c r="BHN61" s="10"/>
      <c r="BHO61" s="35"/>
      <c r="BOA61" s="36"/>
      <c r="BOB61" s="37"/>
      <c r="BOC61" s="37"/>
      <c r="BOD61" s="37"/>
      <c r="BOE61" s="37"/>
      <c r="BOF61" s="37"/>
      <c r="BOG61" s="37"/>
      <c r="BOH61" s="37"/>
      <c r="BOI61" s="37"/>
      <c r="BOJ61" s="38"/>
      <c r="BOK61" s="37"/>
      <c r="BOL61" s="37"/>
      <c r="BOM61" s="37"/>
      <c r="BON61" s="37"/>
      <c r="BOO61" s="37"/>
      <c r="BOP61" s="37"/>
      <c r="BOQ61" s="37"/>
      <c r="BOR61" s="37"/>
      <c r="BOS61" s="37"/>
      <c r="BOT61" s="37"/>
      <c r="BOU61" s="37"/>
      <c r="BOV61" s="37"/>
      <c r="BOW61" s="37"/>
      <c r="BOX61" s="39"/>
    </row>
    <row r="62" spans="2:1922" ht="15.75" customHeight="1" thickTop="1" thickBot="1" x14ac:dyDescent="0.25">
      <c r="C62" s="116"/>
      <c r="D62" s="402" t="s">
        <v>28</v>
      </c>
      <c r="E62" s="403"/>
      <c r="AF62" s="313" t="s">
        <v>257</v>
      </c>
      <c r="AG62" s="313"/>
      <c r="AH62" s="313"/>
      <c r="AI62" s="313"/>
      <c r="AJ62" s="313"/>
      <c r="AK62" s="313"/>
      <c r="AL62" s="313"/>
      <c r="AM62" s="313"/>
      <c r="AN62" s="313"/>
      <c r="AO62" s="313"/>
      <c r="AP62" s="313"/>
      <c r="AQ62" s="313"/>
      <c r="AR62" s="179"/>
      <c r="AS62" s="179"/>
      <c r="AT62" s="179"/>
      <c r="AU62" s="179"/>
      <c r="AV62" s="179"/>
      <c r="AW62" s="179"/>
      <c r="AX62" s="179"/>
      <c r="AY62" s="179"/>
      <c r="AZ62" s="179"/>
      <c r="BA62" s="179"/>
      <c r="BB62" s="179"/>
      <c r="BC62" s="313" t="s">
        <v>258</v>
      </c>
      <c r="BD62" s="313"/>
      <c r="BE62" s="313"/>
      <c r="BF62" s="313"/>
      <c r="BG62" s="313"/>
      <c r="BH62" s="313"/>
      <c r="BI62" s="313"/>
      <c r="BJ62" s="313"/>
      <c r="BK62" s="313"/>
      <c r="BL62" s="313"/>
      <c r="BM62" s="313"/>
      <c r="BN62" s="313"/>
      <c r="CG62" s="313" t="s">
        <v>259</v>
      </c>
      <c r="CH62" s="313"/>
      <c r="CI62" s="313"/>
      <c r="CJ62" s="313"/>
      <c r="CK62" s="313"/>
      <c r="CL62" s="313"/>
      <c r="CM62" s="313"/>
      <c r="CN62" s="313"/>
      <c r="CO62" s="313"/>
      <c r="CP62" s="313"/>
      <c r="CQ62" s="313"/>
      <c r="CR62" s="313"/>
      <c r="DG62" s="313" t="s">
        <v>260</v>
      </c>
      <c r="DH62" s="313"/>
      <c r="DI62" s="313"/>
      <c r="DJ62" s="313"/>
      <c r="DK62" s="313"/>
      <c r="DL62" s="313"/>
      <c r="DM62" s="313"/>
      <c r="DN62" s="313"/>
      <c r="DO62" s="313"/>
      <c r="DP62" s="313"/>
      <c r="DQ62" s="313"/>
      <c r="DR62" s="313"/>
      <c r="DS62" s="176"/>
      <c r="DT62" s="176"/>
      <c r="DU62" s="176"/>
      <c r="DV62" s="176"/>
      <c r="DW62" s="176"/>
      <c r="DX62" s="176"/>
      <c r="EA62" s="313" t="s">
        <v>261</v>
      </c>
      <c r="EB62" s="313"/>
      <c r="EC62" s="313"/>
      <c r="ED62" s="313"/>
      <c r="EE62" s="313"/>
      <c r="EF62" s="313"/>
      <c r="EG62" s="313"/>
      <c r="EH62" s="313"/>
      <c r="EI62" s="313"/>
      <c r="EJ62" s="313"/>
      <c r="EK62" s="313"/>
      <c r="EL62" s="313"/>
      <c r="EM62" s="15"/>
      <c r="FH62" s="32" t="s">
        <v>75</v>
      </c>
      <c r="GC62" s="32" t="s">
        <v>75</v>
      </c>
      <c r="GD62" s="148"/>
      <c r="GE62" s="148"/>
      <c r="GF62" s="148"/>
      <c r="GG62" s="148"/>
      <c r="HM62" s="32" t="s">
        <v>75</v>
      </c>
      <c r="HS62" s="358">
        <v>10751.9</v>
      </c>
      <c r="HT62" s="358"/>
      <c r="HU62" s="358"/>
      <c r="HV62" s="358"/>
      <c r="HW62" s="354"/>
      <c r="HX62" s="354"/>
      <c r="HY62" s="354"/>
      <c r="HZ62" s="354"/>
      <c r="IA62" s="354">
        <f>HW62-HS62</f>
        <v>-10751.9</v>
      </c>
      <c r="IB62" s="354"/>
      <c r="IC62" s="354"/>
      <c r="ID62" s="354"/>
      <c r="IE62" s="176"/>
      <c r="IF62" s="176"/>
      <c r="IG62" s="176"/>
      <c r="IH62" s="176"/>
      <c r="II62" s="176"/>
      <c r="IJ62" s="176"/>
      <c r="IL62" s="358">
        <v>21139.8</v>
      </c>
      <c r="IM62" s="358"/>
      <c r="IN62" s="358"/>
      <c r="IO62" s="358"/>
      <c r="IP62" s="354"/>
      <c r="IQ62" s="354"/>
      <c r="IR62" s="354"/>
      <c r="IS62" s="354"/>
      <c r="IT62" s="354">
        <f>IP62-IL62</f>
        <v>-21139.8</v>
      </c>
      <c r="IU62" s="354"/>
      <c r="IV62" s="354"/>
      <c r="IW62" s="354"/>
      <c r="IZ62" s="358">
        <v>13295.6</v>
      </c>
      <c r="JA62" s="358"/>
      <c r="JB62" s="358"/>
      <c r="JC62" s="358"/>
      <c r="JD62" s="354"/>
      <c r="JE62" s="354"/>
      <c r="JF62" s="354"/>
      <c r="JG62" s="354"/>
      <c r="JH62" s="354">
        <f>JD62-IZ62</f>
        <v>-13295.6</v>
      </c>
      <c r="JI62" s="354"/>
      <c r="JJ62" s="354"/>
      <c r="JK62" s="354"/>
      <c r="JM62" s="32" t="s">
        <v>75</v>
      </c>
      <c r="JW62" s="358">
        <v>25661.4</v>
      </c>
      <c r="JX62" s="358"/>
      <c r="JY62" s="358"/>
      <c r="JZ62" s="358"/>
      <c r="KA62" s="354"/>
      <c r="KB62" s="354"/>
      <c r="KC62" s="354"/>
      <c r="KD62" s="354"/>
      <c r="KE62" s="354">
        <f>KA62-JW62</f>
        <v>-25661.4</v>
      </c>
      <c r="KF62" s="354"/>
      <c r="KG62" s="354"/>
      <c r="KH62" s="354"/>
      <c r="KY62" s="358">
        <v>13776.4</v>
      </c>
      <c r="KZ62" s="358"/>
      <c r="LA62" s="358"/>
      <c r="LB62" s="358"/>
      <c r="LC62" s="354"/>
      <c r="LD62" s="354"/>
      <c r="LE62" s="354"/>
      <c r="LF62" s="354"/>
      <c r="LG62" s="354">
        <f>LC62-KY62</f>
        <v>-13776.4</v>
      </c>
      <c r="LH62" s="354"/>
      <c r="LI62" s="354"/>
      <c r="LJ62" s="354"/>
      <c r="LP62" s="175"/>
      <c r="LQ62" s="175"/>
      <c r="LR62" s="175"/>
      <c r="LS62" s="175"/>
      <c r="LT62" s="175"/>
      <c r="LU62" s="175"/>
      <c r="MA62" s="358">
        <v>1677.8</v>
      </c>
      <c r="MB62" s="358"/>
      <c r="MC62" s="358"/>
      <c r="MD62" s="358"/>
      <c r="ME62" s="354"/>
      <c r="MF62" s="354"/>
      <c r="MG62" s="354"/>
      <c r="MH62" s="354"/>
      <c r="MI62" s="354">
        <f>ME62-MA62</f>
        <v>-1677.8</v>
      </c>
      <c r="MJ62" s="354"/>
      <c r="MK62" s="354"/>
      <c r="ML62" s="354"/>
      <c r="MV62" s="358">
        <v>8470.4</v>
      </c>
      <c r="MW62" s="358"/>
      <c r="MX62" s="358"/>
      <c r="MY62" s="358"/>
      <c r="MZ62" s="354"/>
      <c r="NA62" s="354"/>
      <c r="NB62" s="354"/>
      <c r="NC62" s="354"/>
      <c r="ND62" s="354">
        <f>MZ62-MV62</f>
        <v>-8470.4</v>
      </c>
      <c r="NE62" s="354"/>
      <c r="NF62" s="354"/>
      <c r="NG62" s="354"/>
      <c r="NT62" s="126"/>
      <c r="NU62" s="358">
        <v>29714.400000000001</v>
      </c>
      <c r="NV62" s="358"/>
      <c r="NW62" s="358"/>
      <c r="NX62" s="358"/>
      <c r="NY62" s="354"/>
      <c r="NZ62" s="354"/>
      <c r="OA62" s="354"/>
      <c r="OB62" s="354"/>
      <c r="OC62" s="354">
        <f>NY62-NU62</f>
        <v>-29714.400000000001</v>
      </c>
      <c r="OD62" s="354"/>
      <c r="OE62" s="354"/>
      <c r="OF62" s="354"/>
      <c r="OO62" s="9"/>
      <c r="OP62" s="9"/>
      <c r="OQ62" s="9"/>
      <c r="OR62" s="9"/>
      <c r="OS62" s="9"/>
      <c r="OT62" s="9"/>
      <c r="OU62" s="9"/>
      <c r="OV62" s="9"/>
      <c r="OW62" s="9"/>
      <c r="OY62" s="9" t="s">
        <v>75</v>
      </c>
      <c r="OZ62" s="9"/>
      <c r="PA62" s="9"/>
      <c r="PB62" s="9"/>
      <c r="PC62" s="9"/>
      <c r="PH62" s="9" t="s">
        <v>75</v>
      </c>
      <c r="PI62" s="9"/>
      <c r="PJ62" s="9"/>
      <c r="PK62" s="9"/>
      <c r="PL62" s="9"/>
      <c r="PM62" s="9"/>
      <c r="PN62" s="9" t="s">
        <v>75</v>
      </c>
      <c r="PO62" s="9"/>
      <c r="PP62" s="9" t="s">
        <v>135</v>
      </c>
      <c r="PQ62" s="9"/>
      <c r="PR62" s="9"/>
      <c r="PS62" s="9"/>
      <c r="PT62" s="9"/>
      <c r="PU62" s="9"/>
      <c r="PV62" s="9"/>
      <c r="PY62" s="9" t="s">
        <v>75</v>
      </c>
      <c r="PZ62" s="9"/>
      <c r="QA62" s="9"/>
      <c r="QD62" s="9"/>
      <c r="QE62" s="9"/>
      <c r="QF62" s="9"/>
      <c r="QH62" s="9" t="s">
        <v>75</v>
      </c>
      <c r="QI62" s="9"/>
      <c r="QJ62" s="9"/>
      <c r="QK62" s="9"/>
      <c r="QL62" s="9"/>
      <c r="QM62" s="9" t="s">
        <v>75</v>
      </c>
      <c r="QN62" s="9"/>
      <c r="QO62" s="9"/>
      <c r="QP62" s="9"/>
      <c r="QQ62" s="9"/>
      <c r="QR62" s="9"/>
      <c r="QS62" s="9"/>
      <c r="QT62" s="9"/>
      <c r="QU62" s="9"/>
      <c r="QV62" s="9"/>
      <c r="QW62" s="9"/>
      <c r="QX62" s="9"/>
      <c r="QY62" s="9" t="s">
        <v>75</v>
      </c>
      <c r="QZ62" s="9"/>
      <c r="RA62" s="9"/>
      <c r="RB62" s="9"/>
      <c r="RC62" s="9"/>
      <c r="RD62" s="9" t="s">
        <v>75</v>
      </c>
      <c r="RE62" s="9"/>
      <c r="RF62" s="9"/>
      <c r="RG62" s="9"/>
      <c r="RI62" s="9" t="s">
        <v>75</v>
      </c>
      <c r="RJ62" s="9"/>
      <c r="RK62" s="9"/>
      <c r="RL62" s="9"/>
      <c r="RN62" s="9" t="s">
        <v>75</v>
      </c>
      <c r="RO62" s="9"/>
      <c r="RP62" s="9"/>
      <c r="RQ62" s="9"/>
      <c r="RR62" s="9"/>
      <c r="RS62" s="358"/>
      <c r="RT62" s="358"/>
      <c r="RU62" s="358"/>
      <c r="RV62" s="358"/>
      <c r="RW62" s="354"/>
      <c r="RX62" s="354"/>
      <c r="RY62" s="354"/>
      <c r="RZ62" s="354"/>
      <c r="SA62" s="354">
        <f>RW62-RS62</f>
        <v>0</v>
      </c>
      <c r="SB62" s="354"/>
      <c r="SC62" s="354"/>
      <c r="SD62" s="354"/>
      <c r="SE62" s="9"/>
      <c r="SF62" s="9"/>
      <c r="SG62" s="9"/>
      <c r="SH62" s="9"/>
      <c r="SI62" s="9"/>
      <c r="SJ62" s="9"/>
      <c r="SK62" s="9"/>
      <c r="SL62" s="313" t="s">
        <v>275</v>
      </c>
      <c r="SM62" s="313"/>
      <c r="SN62" s="313"/>
      <c r="SO62" s="313"/>
      <c r="SP62" s="313"/>
      <c r="SQ62" s="313"/>
      <c r="SR62" s="313"/>
      <c r="SS62" s="313"/>
      <c r="ST62" s="313"/>
      <c r="SU62" s="313"/>
      <c r="SV62" s="313"/>
      <c r="SW62" s="313"/>
      <c r="TA62" s="9"/>
      <c r="TB62" s="9"/>
      <c r="TC62" s="9"/>
      <c r="TD62" s="9"/>
      <c r="TL62" s="313" t="s">
        <v>276</v>
      </c>
      <c r="TM62" s="313"/>
      <c r="TN62" s="313"/>
      <c r="TO62" s="313"/>
      <c r="TP62" s="313"/>
      <c r="TQ62" s="313"/>
      <c r="TR62" s="313"/>
      <c r="TS62" s="313"/>
      <c r="TT62" s="313"/>
      <c r="TU62" s="313"/>
      <c r="TV62" s="313"/>
      <c r="TW62" s="313"/>
      <c r="UL62" s="313" t="s">
        <v>277</v>
      </c>
      <c r="UM62" s="313"/>
      <c r="UN62" s="313"/>
      <c r="UO62" s="313"/>
      <c r="UP62" s="313"/>
      <c r="UQ62" s="313"/>
      <c r="UR62" s="313"/>
      <c r="US62" s="313"/>
      <c r="UT62" s="313"/>
      <c r="UU62" s="313"/>
      <c r="UV62" s="313"/>
      <c r="UW62" s="313"/>
      <c r="VM62" s="9" t="s">
        <v>75</v>
      </c>
      <c r="VN62" s="9"/>
      <c r="VO62" s="9"/>
      <c r="VP62" s="9"/>
      <c r="WL62" s="9" t="s">
        <v>75</v>
      </c>
      <c r="WM62" s="9"/>
      <c r="WN62" s="9"/>
      <c r="WO62" s="9"/>
      <c r="WP62" s="9"/>
      <c r="XK62" s="9" t="s">
        <v>75</v>
      </c>
      <c r="XL62" s="9"/>
      <c r="XM62" s="9"/>
      <c r="XN62" s="9"/>
      <c r="XO62" s="9"/>
      <c r="XY62" s="9" t="s">
        <v>75</v>
      </c>
      <c r="XZ62" s="9"/>
      <c r="YA62" s="9"/>
      <c r="YB62" s="9"/>
      <c r="YC62" s="9"/>
      <c r="YD62" s="119"/>
      <c r="YE62" s="119"/>
      <c r="YF62" s="119"/>
      <c r="YG62" s="119"/>
      <c r="YH62" s="119"/>
      <c r="YI62" s="119"/>
      <c r="YJ62" s="119"/>
      <c r="YK62" s="119"/>
      <c r="YL62" s="119"/>
      <c r="YM62" s="119"/>
      <c r="YN62" s="119"/>
      <c r="YO62" s="119"/>
      <c r="YP62" s="119"/>
      <c r="YQ62" s="119"/>
      <c r="YR62" s="119"/>
      <c r="YS62" s="9" t="s">
        <v>75</v>
      </c>
      <c r="YT62" s="9"/>
      <c r="YU62" s="9"/>
      <c r="YV62" s="9"/>
      <c r="YW62" s="9"/>
      <c r="YX62" s="313" t="s">
        <v>282</v>
      </c>
      <c r="YY62" s="313"/>
      <c r="YZ62" s="313"/>
      <c r="ZA62" s="313"/>
      <c r="ZB62" s="313"/>
      <c r="ZC62" s="313"/>
      <c r="ZD62" s="313"/>
      <c r="ZE62" s="313"/>
      <c r="ZF62" s="313"/>
      <c r="ZG62" s="313"/>
      <c r="ZH62" s="313"/>
      <c r="ZI62" s="313"/>
      <c r="ZP62" s="126"/>
      <c r="ZQ62" s="126"/>
      <c r="ZR62" s="126"/>
      <c r="ZS62" s="126"/>
      <c r="AAF62" s="313" t="s">
        <v>283</v>
      </c>
      <c r="AAG62" s="313"/>
      <c r="AAH62" s="313"/>
      <c r="AAI62" s="313"/>
      <c r="AAJ62" s="313"/>
      <c r="AAK62" s="313"/>
      <c r="AAL62" s="313"/>
      <c r="AAM62" s="313"/>
      <c r="AAN62" s="313"/>
      <c r="AAO62" s="313"/>
      <c r="AAP62" s="313"/>
      <c r="AAQ62" s="313"/>
      <c r="ABC62" s="32" t="s">
        <v>72</v>
      </c>
      <c r="ABD62" s="126"/>
      <c r="ABE62" s="126"/>
      <c r="ABF62" s="126"/>
      <c r="ABG62" s="313" t="s">
        <v>284</v>
      </c>
      <c r="ABH62" s="313"/>
      <c r="ABI62" s="313"/>
      <c r="ABJ62" s="313"/>
      <c r="ABK62" s="313"/>
      <c r="ABL62" s="313"/>
      <c r="ABM62" s="313"/>
      <c r="ABN62" s="313"/>
      <c r="ABO62" s="313"/>
      <c r="ABP62" s="313"/>
      <c r="ABQ62" s="313"/>
      <c r="ABR62" s="313"/>
      <c r="ABU62" s="313" t="s">
        <v>285</v>
      </c>
      <c r="ABV62" s="313"/>
      <c r="ABW62" s="313"/>
      <c r="ABX62" s="313"/>
      <c r="ABY62" s="313"/>
      <c r="ABZ62" s="313"/>
      <c r="ACA62" s="313"/>
      <c r="ACB62" s="313"/>
      <c r="ACC62" s="313"/>
      <c r="ACD62" s="313"/>
      <c r="ACE62" s="313"/>
      <c r="ACF62" s="313"/>
      <c r="ACP62" s="313" t="s">
        <v>286</v>
      </c>
      <c r="ACQ62" s="313"/>
      <c r="ACR62" s="313"/>
      <c r="ACS62" s="313"/>
      <c r="ACT62" s="313"/>
      <c r="ACU62" s="313"/>
      <c r="ACV62" s="313"/>
      <c r="ACW62" s="313"/>
      <c r="ACX62" s="313"/>
      <c r="ACY62" s="313"/>
      <c r="ACZ62" s="313"/>
      <c r="ADA62" s="313"/>
      <c r="ADC62" s="32" t="s">
        <v>72</v>
      </c>
      <c r="ADD62" s="126"/>
      <c r="ADE62" s="126"/>
      <c r="ADF62" s="126"/>
      <c r="ADM62" s="313" t="s">
        <v>287</v>
      </c>
      <c r="ADN62" s="313"/>
      <c r="ADO62" s="313"/>
      <c r="ADP62" s="313"/>
      <c r="ADQ62" s="313"/>
      <c r="ADR62" s="313"/>
      <c r="ADS62" s="313"/>
      <c r="ADT62" s="313"/>
      <c r="ADU62" s="313"/>
      <c r="ADV62" s="313"/>
      <c r="ADW62" s="313"/>
      <c r="ADX62" s="313"/>
      <c r="AEO62" s="32" t="s">
        <v>75</v>
      </c>
      <c r="AEP62" s="130"/>
      <c r="AEQ62" s="130"/>
      <c r="AER62" s="130"/>
      <c r="AES62" s="313" t="s">
        <v>288</v>
      </c>
      <c r="AET62" s="313"/>
      <c r="AEU62" s="313"/>
      <c r="AEV62" s="313"/>
      <c r="AEW62" s="313"/>
      <c r="AEX62" s="313"/>
      <c r="AEY62" s="313"/>
      <c r="AEZ62" s="313"/>
      <c r="AFA62" s="313"/>
      <c r="AFB62" s="313"/>
      <c r="AFC62" s="313"/>
      <c r="AFD62" s="313"/>
      <c r="AFN62" s="32" t="s">
        <v>72</v>
      </c>
      <c r="AFO62" s="126"/>
      <c r="AFP62" s="126"/>
      <c r="AFQ62" s="126"/>
      <c r="AFR62" s="126"/>
      <c r="AFZ62" s="313" t="s">
        <v>289</v>
      </c>
      <c r="AGA62" s="313"/>
      <c r="AGB62" s="313"/>
      <c r="AGC62" s="313"/>
      <c r="AGD62" s="313"/>
      <c r="AGE62" s="313"/>
      <c r="AGF62" s="313"/>
      <c r="AGG62" s="313"/>
      <c r="AGH62" s="313"/>
      <c r="AGI62" s="313"/>
      <c r="AGJ62" s="313"/>
      <c r="AGK62" s="313"/>
      <c r="AGL62" s="115"/>
      <c r="AGM62" s="115"/>
      <c r="AGN62" s="115"/>
      <c r="AGO62" s="115"/>
      <c r="AGP62" s="115"/>
      <c r="AGQ62" s="115"/>
      <c r="AGR62" s="115"/>
      <c r="AGS62" s="115"/>
      <c r="AGT62" s="115"/>
      <c r="AGU62" s="115"/>
      <c r="AGV62" s="115"/>
      <c r="AGW62" s="115"/>
      <c r="AGX62" s="115"/>
      <c r="AGY62" s="115"/>
      <c r="AGZ62" s="115"/>
      <c r="AHA62" s="40"/>
      <c r="AHB62" s="40"/>
      <c r="AHC62" s="40"/>
      <c r="AHD62" s="115"/>
      <c r="AHE62" s="115"/>
      <c r="AHF62" s="115"/>
      <c r="AHG62" s="32" t="s">
        <v>72</v>
      </c>
      <c r="AHH62" s="126"/>
      <c r="AHI62" s="126"/>
      <c r="AHJ62" s="126"/>
      <c r="AHK62" s="126"/>
      <c r="AHL62" s="115"/>
      <c r="AHM62" s="115"/>
      <c r="AHN62" s="115"/>
      <c r="AHO62" s="32"/>
      <c r="AHP62" s="130"/>
      <c r="AHQ62" s="130"/>
      <c r="AHR62" s="130"/>
      <c r="AHS62" s="130"/>
      <c r="AHV62" s="313" t="s">
        <v>291</v>
      </c>
      <c r="AHW62" s="313"/>
      <c r="AHX62" s="313"/>
      <c r="AHY62" s="313"/>
      <c r="AHZ62" s="313"/>
      <c r="AIA62" s="313"/>
      <c r="AIB62" s="313"/>
      <c r="AIC62" s="313"/>
      <c r="AID62" s="313"/>
      <c r="AIE62" s="313"/>
      <c r="AIF62" s="313"/>
      <c r="AIG62" s="313"/>
      <c r="AIZ62" s="125"/>
      <c r="AJI62" s="313" t="s">
        <v>292</v>
      </c>
      <c r="AJJ62" s="313"/>
      <c r="AJK62" s="313"/>
      <c r="AJL62" s="313"/>
      <c r="AJM62" s="313"/>
      <c r="AJN62" s="313"/>
      <c r="AJO62" s="313"/>
      <c r="AJP62" s="313"/>
      <c r="AJQ62" s="313"/>
      <c r="AJR62" s="313"/>
      <c r="AJS62" s="313"/>
      <c r="AJT62" s="313"/>
      <c r="AKD62" s="313" t="s">
        <v>293</v>
      </c>
      <c r="AKE62" s="313"/>
      <c r="AKF62" s="313"/>
      <c r="AKG62" s="313"/>
      <c r="AKH62" s="313"/>
      <c r="AKI62" s="313"/>
      <c r="AKJ62" s="313"/>
      <c r="AKK62" s="313"/>
      <c r="AKL62" s="313"/>
      <c r="AKM62" s="313"/>
      <c r="AKN62" s="313"/>
      <c r="AKO62" s="313"/>
      <c r="AKU62" s="313" t="s">
        <v>294</v>
      </c>
      <c r="AKV62" s="313"/>
      <c r="AKW62" s="313"/>
      <c r="AKX62" s="313"/>
      <c r="AKY62" s="313"/>
      <c r="AKZ62" s="313"/>
      <c r="ALA62" s="313"/>
      <c r="ALB62" s="313"/>
      <c r="ALC62" s="313"/>
      <c r="ALD62" s="313"/>
      <c r="ALE62" s="313"/>
      <c r="ALF62" s="313"/>
      <c r="AMW62" s="313" t="s">
        <v>296</v>
      </c>
      <c r="AMX62" s="313"/>
      <c r="AMY62" s="313"/>
      <c r="AMZ62" s="313"/>
      <c r="ANA62" s="313"/>
      <c r="ANB62" s="313"/>
      <c r="ANC62" s="313"/>
      <c r="AND62" s="313"/>
      <c r="ANE62" s="313"/>
      <c r="ANF62" s="313"/>
      <c r="ANG62" s="313"/>
      <c r="ANH62" s="313"/>
      <c r="ANJ62" s="313" t="s">
        <v>319</v>
      </c>
      <c r="ANK62" s="313"/>
      <c r="ANL62" s="313"/>
      <c r="ANM62" s="313"/>
      <c r="ANN62" s="313"/>
      <c r="ANO62" s="313"/>
      <c r="ANP62" s="313"/>
      <c r="ANQ62" s="313"/>
      <c r="ANR62" s="313"/>
      <c r="ANS62" s="313"/>
      <c r="ANT62" s="313"/>
      <c r="ANU62" s="313"/>
      <c r="ANX62" s="32" t="s">
        <v>72</v>
      </c>
      <c r="ANY62" s="126"/>
      <c r="ANZ62" s="122" t="s">
        <v>148</v>
      </c>
      <c r="AOA62" s="126"/>
      <c r="AOI62" s="32" t="s">
        <v>72</v>
      </c>
      <c r="AOJ62" s="126"/>
      <c r="AOK62" s="122" t="s">
        <v>152</v>
      </c>
      <c r="AOL62" s="126"/>
      <c r="APC62" s="32"/>
      <c r="APE62" s="32" t="s">
        <v>72</v>
      </c>
      <c r="APF62" s="130"/>
      <c r="APG62" s="130"/>
      <c r="APH62" s="130"/>
      <c r="API62" s="130"/>
      <c r="AQN62" s="32" t="s">
        <v>72</v>
      </c>
      <c r="AQO62" s="126"/>
      <c r="AQP62" s="122"/>
      <c r="AQQ62" s="126"/>
      <c r="AQV62" s="126"/>
      <c r="ARF62" s="32" t="s">
        <v>72</v>
      </c>
      <c r="ARG62" s="130"/>
      <c r="ARH62" s="130"/>
      <c r="ARI62" s="130"/>
      <c r="ARJ62" s="130"/>
      <c r="ASF62" s="32" t="s">
        <v>72</v>
      </c>
      <c r="ASG62" s="126"/>
      <c r="ASH62" s="122"/>
      <c r="ASI62" s="126"/>
      <c r="ASQ62" s="32" t="s">
        <v>72</v>
      </c>
      <c r="ASR62" s="130"/>
      <c r="ASS62" s="130"/>
      <c r="AST62" s="130"/>
      <c r="ASU62" s="130"/>
      <c r="ATD62" s="32" t="s">
        <v>72</v>
      </c>
      <c r="ATE62" s="126"/>
      <c r="ATF62" s="122"/>
      <c r="ATG62" s="126"/>
      <c r="ATP62" s="32" t="s">
        <v>72</v>
      </c>
      <c r="ATQ62" s="126"/>
      <c r="ATR62" s="122" t="s">
        <v>159</v>
      </c>
      <c r="ATS62" s="126"/>
      <c r="ATV62" s="358">
        <v>122879.6</v>
      </c>
      <c r="ATW62" s="358"/>
      <c r="ATX62" s="358"/>
      <c r="ATY62" s="358"/>
      <c r="ATZ62" s="354"/>
      <c r="AUA62" s="354"/>
      <c r="AUB62" s="354"/>
      <c r="AUC62" s="354"/>
      <c r="AUD62" s="354">
        <f>ATZ62-ATV62</f>
        <v>-122879.6</v>
      </c>
      <c r="AUE62" s="354"/>
      <c r="AUF62" s="354"/>
      <c r="AUG62" s="354"/>
      <c r="AUI62" s="32" t="s">
        <v>72</v>
      </c>
      <c r="AUJ62" s="130"/>
      <c r="AUK62" s="130"/>
      <c r="AUL62" s="130"/>
      <c r="AUM62" s="130"/>
      <c r="AUO62" s="32" t="s">
        <v>75</v>
      </c>
      <c r="AUP62" s="148"/>
      <c r="AUQ62" s="148"/>
      <c r="AUT62" s="32" t="s">
        <v>72</v>
      </c>
      <c r="AUU62" s="126"/>
      <c r="AUV62" s="122" t="s">
        <v>163</v>
      </c>
      <c r="AUW62" s="126"/>
      <c r="AUX62" s="126"/>
      <c r="AVJ62" s="32" t="s">
        <v>72</v>
      </c>
      <c r="AVK62" s="130"/>
      <c r="AVL62" s="130"/>
      <c r="AVM62" s="130"/>
      <c r="AVN62" s="130"/>
      <c r="AVZ62" s="32" t="s">
        <v>72</v>
      </c>
      <c r="AWA62" s="126"/>
      <c r="AWB62" s="122"/>
      <c r="AWC62" s="126"/>
      <c r="AWF62" s="32"/>
      <c r="AWZ62" s="32" t="s">
        <v>72</v>
      </c>
      <c r="AXA62" s="130"/>
      <c r="AXB62" s="122" t="s">
        <v>186</v>
      </c>
      <c r="AXC62" s="130"/>
      <c r="AXD62" s="130"/>
      <c r="AYA62" s="32" t="s">
        <v>72</v>
      </c>
      <c r="AYB62" s="126"/>
      <c r="AYC62" s="122"/>
      <c r="AYD62" s="126"/>
      <c r="AYG62" s="32" t="s">
        <v>72</v>
      </c>
      <c r="AYH62" s="130"/>
      <c r="AYI62" s="122"/>
      <c r="AYJ62" s="130"/>
      <c r="AYM62" s="32" t="s">
        <v>72</v>
      </c>
      <c r="AYN62" s="126"/>
      <c r="AYO62" s="122"/>
      <c r="AYP62" s="126"/>
      <c r="AZB62" s="32" t="s">
        <v>72</v>
      </c>
      <c r="AZC62" s="126"/>
      <c r="AZD62" s="126"/>
      <c r="AZE62" s="126"/>
      <c r="AZF62" s="126"/>
      <c r="BAJ62" s="32" t="s">
        <v>72</v>
      </c>
      <c r="BAK62" s="126"/>
      <c r="BAL62" s="122"/>
      <c r="BAM62" s="126"/>
      <c r="BBF62" s="32" t="s">
        <v>72</v>
      </c>
      <c r="BBG62" s="130"/>
      <c r="BBH62" s="122"/>
      <c r="BBI62" s="130"/>
      <c r="BBR62" s="32" t="s">
        <v>72</v>
      </c>
      <c r="BBS62" s="126"/>
      <c r="BBT62" s="122"/>
      <c r="BBU62" s="126"/>
      <c r="BCR62" s="32" t="s">
        <v>72</v>
      </c>
      <c r="BCS62" s="130"/>
      <c r="BCT62" s="122"/>
      <c r="BCU62" s="130"/>
      <c r="BCV62" s="130"/>
      <c r="BEU62" s="313" t="s">
        <v>254</v>
      </c>
      <c r="BEV62" s="313"/>
      <c r="BEW62" s="313"/>
      <c r="BEX62" s="313"/>
      <c r="BEY62" s="313" t="s">
        <v>255</v>
      </c>
      <c r="BEZ62" s="313"/>
      <c r="BFA62" s="313"/>
      <c r="BFB62" s="313"/>
      <c r="BFC62" s="313" t="s">
        <v>94</v>
      </c>
      <c r="BFD62" s="313"/>
      <c r="BFE62" s="313"/>
      <c r="BFF62" s="313"/>
      <c r="BHH62" s="33"/>
      <c r="BHI62" s="34"/>
      <c r="BHJ62" s="10"/>
      <c r="BHK62" s="10"/>
      <c r="BHL62" s="10"/>
      <c r="BHM62" s="10"/>
      <c r="BHN62" s="10"/>
      <c r="BHO62" s="35"/>
      <c r="BOA62" s="36"/>
      <c r="BOB62" s="37"/>
      <c r="BOC62" s="37"/>
      <c r="BOD62" s="37"/>
      <c r="BOE62" s="37"/>
      <c r="BOF62" s="37"/>
      <c r="BOG62" s="37"/>
      <c r="BOH62" s="37"/>
      <c r="BOI62" s="37"/>
      <c r="BOJ62" s="38"/>
      <c r="BOK62" s="37"/>
      <c r="BOL62" s="37"/>
      <c r="BOM62" s="37"/>
      <c r="BON62" s="37"/>
      <c r="BOO62" s="37"/>
      <c r="BOP62" s="37"/>
      <c r="BOQ62" s="37"/>
      <c r="BOR62" s="37"/>
      <c r="BOS62" s="37"/>
      <c r="BOT62" s="37"/>
      <c r="BOU62" s="37"/>
      <c r="BOV62" s="37"/>
      <c r="BOW62" s="37"/>
      <c r="BOX62" s="39"/>
    </row>
    <row r="63" spans="2:1922" ht="15.75" customHeight="1" thickTop="1" thickBot="1" x14ac:dyDescent="0.25">
      <c r="AF63" s="313" t="s">
        <v>254</v>
      </c>
      <c r="AG63" s="313"/>
      <c r="AH63" s="313"/>
      <c r="AI63" s="313"/>
      <c r="AJ63" s="313" t="s">
        <v>255</v>
      </c>
      <c r="AK63" s="313"/>
      <c r="AL63" s="313"/>
      <c r="AM63" s="313"/>
      <c r="AN63" s="313" t="s">
        <v>94</v>
      </c>
      <c r="AO63" s="313"/>
      <c r="AP63" s="313"/>
      <c r="AQ63" s="313"/>
      <c r="AR63" s="179"/>
      <c r="AS63" s="179"/>
      <c r="AT63" s="179"/>
      <c r="AU63" s="179"/>
      <c r="AV63" s="179"/>
      <c r="AW63" s="179"/>
      <c r="AX63" s="179"/>
      <c r="AY63" s="179"/>
      <c r="AZ63" s="179"/>
      <c r="BA63" s="179"/>
      <c r="BB63" s="179"/>
      <c r="BC63" s="313" t="s">
        <v>254</v>
      </c>
      <c r="BD63" s="313"/>
      <c r="BE63" s="313"/>
      <c r="BF63" s="313"/>
      <c r="BG63" s="313" t="s">
        <v>255</v>
      </c>
      <c r="BH63" s="313"/>
      <c r="BI63" s="313"/>
      <c r="BJ63" s="313"/>
      <c r="BK63" s="313" t="s">
        <v>94</v>
      </c>
      <c r="BL63" s="313"/>
      <c r="BM63" s="313"/>
      <c r="BN63" s="313"/>
      <c r="CG63" s="313" t="s">
        <v>254</v>
      </c>
      <c r="CH63" s="313"/>
      <c r="CI63" s="313"/>
      <c r="CJ63" s="313"/>
      <c r="CK63" s="313" t="s">
        <v>255</v>
      </c>
      <c r="CL63" s="313"/>
      <c r="CM63" s="313"/>
      <c r="CN63" s="313"/>
      <c r="CO63" s="313" t="s">
        <v>94</v>
      </c>
      <c r="CP63" s="313"/>
      <c r="CQ63" s="313"/>
      <c r="CR63" s="313"/>
      <c r="DG63" s="313" t="s">
        <v>254</v>
      </c>
      <c r="DH63" s="313"/>
      <c r="DI63" s="313"/>
      <c r="DJ63" s="313"/>
      <c r="DK63" s="313" t="s">
        <v>255</v>
      </c>
      <c r="DL63" s="313"/>
      <c r="DM63" s="313"/>
      <c r="DN63" s="313"/>
      <c r="DO63" s="313" t="s">
        <v>94</v>
      </c>
      <c r="DP63" s="313"/>
      <c r="DQ63" s="313"/>
      <c r="DR63" s="313"/>
      <c r="DS63" s="176"/>
      <c r="DT63" s="176"/>
      <c r="DU63" s="176"/>
      <c r="DV63" s="176"/>
      <c r="DW63" s="176"/>
      <c r="DX63" s="176"/>
      <c r="EA63" s="313" t="s">
        <v>254</v>
      </c>
      <c r="EB63" s="313"/>
      <c r="EC63" s="313"/>
      <c r="ED63" s="313"/>
      <c r="EE63" s="313" t="s">
        <v>255</v>
      </c>
      <c r="EF63" s="313"/>
      <c r="EG63" s="313"/>
      <c r="EH63" s="313"/>
      <c r="EI63" s="313" t="s">
        <v>94</v>
      </c>
      <c r="EJ63" s="313"/>
      <c r="EK63" s="313"/>
      <c r="EL63" s="313"/>
      <c r="FH63" s="44" t="s">
        <v>77</v>
      </c>
      <c r="GC63" s="149" t="s">
        <v>79</v>
      </c>
      <c r="GD63" s="148"/>
      <c r="GE63" s="148"/>
      <c r="GF63" s="148"/>
      <c r="GG63" s="148"/>
      <c r="HM63" s="44" t="s">
        <v>79</v>
      </c>
      <c r="JM63" s="32" t="s">
        <v>77</v>
      </c>
      <c r="LF63" s="40"/>
      <c r="LG63" s="40"/>
      <c r="LH63" s="40"/>
      <c r="MU63" s="9"/>
      <c r="MV63" s="9"/>
      <c r="MW63" s="9"/>
      <c r="MX63" s="9"/>
      <c r="MY63" s="9"/>
      <c r="MZ63" s="9"/>
      <c r="NA63" s="9"/>
      <c r="NB63" s="9"/>
      <c r="NC63" s="9"/>
      <c r="ND63" s="9"/>
      <c r="NE63" s="9"/>
      <c r="NF63" s="9"/>
      <c r="NG63" s="9"/>
      <c r="NH63" s="9"/>
      <c r="NI63" s="9"/>
      <c r="NJ63" s="9"/>
      <c r="NK63" s="9"/>
      <c r="NQ63" s="9"/>
      <c r="NR63" s="32"/>
      <c r="NS63" s="126"/>
      <c r="NT63" s="126"/>
      <c r="NU63" s="126"/>
      <c r="NV63" s="126"/>
      <c r="NW63" s="9"/>
      <c r="NX63" s="9"/>
      <c r="NY63" s="9"/>
      <c r="NZ63" s="9"/>
      <c r="OA63" s="9"/>
      <c r="OB63" s="9"/>
      <c r="OC63" s="9"/>
      <c r="OD63" s="9"/>
      <c r="OE63" s="9"/>
      <c r="OG63" s="9"/>
      <c r="OH63" s="9"/>
      <c r="OI63" s="9"/>
      <c r="OJ63" s="9"/>
      <c r="OK63" s="9"/>
      <c r="OL63" s="9"/>
      <c r="ON63" s="32" t="s">
        <v>79</v>
      </c>
      <c r="OO63" s="9"/>
      <c r="OP63" s="9"/>
      <c r="OQ63" s="9"/>
      <c r="OR63" s="9"/>
      <c r="OS63" s="9"/>
      <c r="OT63" s="9"/>
      <c r="OU63" s="9"/>
      <c r="OV63" s="9"/>
      <c r="OW63" s="9"/>
      <c r="OY63" s="9" t="s">
        <v>77</v>
      </c>
      <c r="OZ63" s="9"/>
      <c r="PA63" s="9"/>
      <c r="PB63" s="9"/>
      <c r="PC63" s="9"/>
      <c r="PH63" s="9" t="s">
        <v>77</v>
      </c>
      <c r="PI63" s="9"/>
      <c r="PJ63" s="9"/>
      <c r="PK63" s="9"/>
      <c r="PL63" s="9"/>
      <c r="PM63" s="9"/>
      <c r="PN63" s="9" t="s">
        <v>77</v>
      </c>
      <c r="PO63" s="9"/>
      <c r="PP63" s="9"/>
      <c r="PQ63" s="9"/>
      <c r="PR63" s="9"/>
      <c r="PS63" s="9"/>
      <c r="PT63" s="9"/>
      <c r="PU63" s="9"/>
      <c r="PV63" s="9"/>
      <c r="PY63" s="32" t="s">
        <v>79</v>
      </c>
      <c r="PZ63" s="9"/>
      <c r="QA63" s="9"/>
      <c r="QD63" s="9"/>
      <c r="QE63" s="9"/>
      <c r="QF63" s="9"/>
      <c r="QH63" s="32" t="s">
        <v>79</v>
      </c>
      <c r="QI63" s="9"/>
      <c r="QJ63" s="9"/>
      <c r="QK63" s="9"/>
      <c r="QL63" s="9"/>
      <c r="QM63" s="9" t="s">
        <v>77</v>
      </c>
      <c r="QN63" s="9"/>
      <c r="QO63" s="9"/>
      <c r="QP63" s="9"/>
      <c r="QQ63" s="9"/>
      <c r="QR63" s="9"/>
      <c r="QS63" s="9"/>
      <c r="QT63" s="9"/>
      <c r="QU63" s="9"/>
      <c r="QV63" s="9"/>
      <c r="QW63" s="9"/>
      <c r="QX63" s="9"/>
      <c r="QY63" s="9" t="s">
        <v>77</v>
      </c>
      <c r="QZ63" s="9"/>
      <c r="RA63" s="9"/>
      <c r="RB63" s="9"/>
      <c r="RC63" s="9"/>
      <c r="RD63" s="9" t="s">
        <v>77</v>
      </c>
      <c r="RE63" s="9"/>
      <c r="RF63" s="9"/>
      <c r="RG63" s="9"/>
      <c r="RI63" s="9" t="s">
        <v>77</v>
      </c>
      <c r="RJ63" s="9"/>
      <c r="RK63" s="9"/>
      <c r="RL63" s="9"/>
      <c r="RN63" s="32" t="s">
        <v>79</v>
      </c>
      <c r="RO63" s="9"/>
      <c r="RP63" s="9"/>
      <c r="RQ63" s="9"/>
      <c r="RR63" s="9"/>
      <c r="RS63" s="9"/>
      <c r="RT63" s="9"/>
      <c r="RU63" s="9"/>
      <c r="RV63" s="9"/>
      <c r="RW63" s="9"/>
      <c r="RX63" s="9"/>
      <c r="RY63" s="9"/>
      <c r="RZ63" s="9"/>
      <c r="SA63" s="9"/>
      <c r="SB63" s="9"/>
      <c r="SC63" s="9"/>
      <c r="SD63" s="9"/>
      <c r="SE63" s="9"/>
      <c r="SF63" s="9"/>
      <c r="SG63" s="9"/>
      <c r="SH63" s="9"/>
      <c r="SI63" s="9"/>
      <c r="SJ63" s="9"/>
      <c r="SK63" s="9"/>
      <c r="SL63" s="313" t="s">
        <v>254</v>
      </c>
      <c r="SM63" s="313"/>
      <c r="SN63" s="313"/>
      <c r="SO63" s="313"/>
      <c r="SP63" s="313" t="s">
        <v>255</v>
      </c>
      <c r="SQ63" s="313"/>
      <c r="SR63" s="313"/>
      <c r="SS63" s="313"/>
      <c r="ST63" s="313" t="s">
        <v>94</v>
      </c>
      <c r="SU63" s="313"/>
      <c r="SV63" s="313"/>
      <c r="SW63" s="313"/>
      <c r="TA63" s="9"/>
      <c r="TB63" s="9"/>
      <c r="TC63" s="9"/>
      <c r="TD63" s="9"/>
      <c r="TL63" s="313" t="s">
        <v>254</v>
      </c>
      <c r="TM63" s="313"/>
      <c r="TN63" s="313"/>
      <c r="TO63" s="313"/>
      <c r="TP63" s="313" t="s">
        <v>255</v>
      </c>
      <c r="TQ63" s="313"/>
      <c r="TR63" s="313"/>
      <c r="TS63" s="313"/>
      <c r="TT63" s="313" t="s">
        <v>94</v>
      </c>
      <c r="TU63" s="313"/>
      <c r="TV63" s="313"/>
      <c r="TW63" s="313"/>
      <c r="UL63" s="313" t="s">
        <v>254</v>
      </c>
      <c r="UM63" s="313"/>
      <c r="UN63" s="313"/>
      <c r="UO63" s="313"/>
      <c r="UP63" s="313" t="s">
        <v>255</v>
      </c>
      <c r="UQ63" s="313"/>
      <c r="UR63" s="313"/>
      <c r="US63" s="313"/>
      <c r="UT63" s="313" t="s">
        <v>94</v>
      </c>
      <c r="UU63" s="313"/>
      <c r="UV63" s="313"/>
      <c r="UW63" s="313"/>
      <c r="VM63" s="32" t="s">
        <v>79</v>
      </c>
      <c r="VN63" s="9"/>
      <c r="VO63" s="9"/>
      <c r="VP63" s="9"/>
      <c r="WL63" s="32" t="s">
        <v>79</v>
      </c>
      <c r="WM63" s="9"/>
      <c r="WN63" s="9"/>
      <c r="WO63" s="9"/>
      <c r="WP63" s="9"/>
      <c r="XK63" s="32" t="s">
        <v>79</v>
      </c>
      <c r="XL63" s="9"/>
      <c r="XM63" s="9"/>
      <c r="XN63" s="9"/>
      <c r="XO63" s="9"/>
      <c r="XY63" s="32" t="s">
        <v>79</v>
      </c>
      <c r="XZ63" s="9"/>
      <c r="YA63" s="9"/>
      <c r="YB63" s="9"/>
      <c r="YC63" s="9"/>
      <c r="YD63" s="119"/>
      <c r="YE63" s="119"/>
      <c r="YF63" s="119"/>
      <c r="YG63" s="119"/>
      <c r="YH63" s="119"/>
      <c r="YI63" s="119"/>
      <c r="YJ63" s="119"/>
      <c r="YK63" s="119"/>
      <c r="YL63" s="119"/>
      <c r="YM63" s="119"/>
      <c r="YN63" s="119"/>
      <c r="YO63" s="119"/>
      <c r="YP63" s="119"/>
      <c r="YQ63" s="119"/>
      <c r="YR63" s="119"/>
      <c r="YS63" s="32" t="s">
        <v>79</v>
      </c>
      <c r="YT63" s="9"/>
      <c r="YU63" s="9"/>
      <c r="YV63" s="9"/>
      <c r="YW63" s="9"/>
      <c r="YX63" s="313" t="s">
        <v>254</v>
      </c>
      <c r="YY63" s="313"/>
      <c r="YZ63" s="313"/>
      <c r="ZA63" s="313"/>
      <c r="ZB63" s="313" t="s">
        <v>255</v>
      </c>
      <c r="ZC63" s="313"/>
      <c r="ZD63" s="313"/>
      <c r="ZE63" s="313"/>
      <c r="ZF63" s="313" t="s">
        <v>94</v>
      </c>
      <c r="ZG63" s="313"/>
      <c r="ZH63" s="313"/>
      <c r="ZI63" s="313"/>
      <c r="ZP63" s="126"/>
      <c r="ZQ63" s="126"/>
      <c r="ZR63" s="126"/>
      <c r="ZS63" s="126"/>
      <c r="AAF63" s="313" t="s">
        <v>254</v>
      </c>
      <c r="AAG63" s="313"/>
      <c r="AAH63" s="313"/>
      <c r="AAI63" s="313"/>
      <c r="AAJ63" s="313" t="s">
        <v>255</v>
      </c>
      <c r="AAK63" s="313"/>
      <c r="AAL63" s="313"/>
      <c r="AAM63" s="313"/>
      <c r="AAN63" s="313" t="s">
        <v>94</v>
      </c>
      <c r="AAO63" s="313"/>
      <c r="AAP63" s="313"/>
      <c r="AAQ63" s="313"/>
      <c r="ABC63" s="32" t="s">
        <v>76</v>
      </c>
      <c r="ABD63" s="126"/>
      <c r="ABE63" s="126"/>
      <c r="ABF63" s="126"/>
      <c r="ABG63" s="313" t="s">
        <v>254</v>
      </c>
      <c r="ABH63" s="313"/>
      <c r="ABI63" s="313"/>
      <c r="ABJ63" s="313"/>
      <c r="ABK63" s="313" t="s">
        <v>255</v>
      </c>
      <c r="ABL63" s="313"/>
      <c r="ABM63" s="313"/>
      <c r="ABN63" s="313"/>
      <c r="ABO63" s="313" t="s">
        <v>94</v>
      </c>
      <c r="ABP63" s="313"/>
      <c r="ABQ63" s="313"/>
      <c r="ABR63" s="313"/>
      <c r="ABU63" s="313" t="s">
        <v>254</v>
      </c>
      <c r="ABV63" s="313"/>
      <c r="ABW63" s="313"/>
      <c r="ABX63" s="313"/>
      <c r="ABY63" s="313" t="s">
        <v>255</v>
      </c>
      <c r="ABZ63" s="313"/>
      <c r="ACA63" s="313"/>
      <c r="ACB63" s="313"/>
      <c r="ACC63" s="313" t="s">
        <v>94</v>
      </c>
      <c r="ACD63" s="313"/>
      <c r="ACE63" s="313"/>
      <c r="ACF63" s="313"/>
      <c r="ACP63" s="313" t="s">
        <v>254</v>
      </c>
      <c r="ACQ63" s="313"/>
      <c r="ACR63" s="313"/>
      <c r="ACS63" s="313"/>
      <c r="ACT63" s="313" t="s">
        <v>255</v>
      </c>
      <c r="ACU63" s="313"/>
      <c r="ACV63" s="313"/>
      <c r="ACW63" s="313"/>
      <c r="ACX63" s="313" t="s">
        <v>94</v>
      </c>
      <c r="ACY63" s="313"/>
      <c r="ACZ63" s="313"/>
      <c r="ADA63" s="313"/>
      <c r="ADC63" s="32" t="s">
        <v>78</v>
      </c>
      <c r="ADD63" s="126"/>
      <c r="ADE63" s="126"/>
      <c r="ADF63" s="126"/>
      <c r="ADM63" s="313" t="s">
        <v>254</v>
      </c>
      <c r="ADN63" s="313"/>
      <c r="ADO63" s="313"/>
      <c r="ADP63" s="313"/>
      <c r="ADQ63" s="313" t="s">
        <v>255</v>
      </c>
      <c r="ADR63" s="313"/>
      <c r="ADS63" s="313"/>
      <c r="ADT63" s="313"/>
      <c r="ADU63" s="313" t="s">
        <v>94</v>
      </c>
      <c r="ADV63" s="313"/>
      <c r="ADW63" s="313"/>
      <c r="ADX63" s="313"/>
      <c r="AEO63" s="44" t="s">
        <v>79</v>
      </c>
      <c r="AEP63" s="130"/>
      <c r="AEQ63" s="130"/>
      <c r="AER63" s="130"/>
      <c r="AES63" s="313" t="s">
        <v>254</v>
      </c>
      <c r="AET63" s="313"/>
      <c r="AEU63" s="313"/>
      <c r="AEV63" s="313"/>
      <c r="AEW63" s="313" t="s">
        <v>255</v>
      </c>
      <c r="AEX63" s="313"/>
      <c r="AEY63" s="313"/>
      <c r="AEZ63" s="313"/>
      <c r="AFA63" s="313" t="s">
        <v>94</v>
      </c>
      <c r="AFB63" s="313"/>
      <c r="AFC63" s="313"/>
      <c r="AFD63" s="313"/>
      <c r="AFN63" s="32" t="s">
        <v>79</v>
      </c>
      <c r="AFO63" s="126"/>
      <c r="AFP63" s="126"/>
      <c r="AFQ63" s="126"/>
      <c r="AFR63" s="126"/>
      <c r="AFZ63" s="313" t="s">
        <v>254</v>
      </c>
      <c r="AGA63" s="313"/>
      <c r="AGB63" s="313"/>
      <c r="AGC63" s="313"/>
      <c r="AGD63" s="313" t="s">
        <v>255</v>
      </c>
      <c r="AGE63" s="313"/>
      <c r="AGF63" s="313"/>
      <c r="AGG63" s="313"/>
      <c r="AGH63" s="313" t="s">
        <v>94</v>
      </c>
      <c r="AGI63" s="313"/>
      <c r="AGJ63" s="313"/>
      <c r="AGK63" s="313"/>
      <c r="AGL63" s="115"/>
      <c r="AGM63" s="115"/>
      <c r="AGN63" s="115"/>
      <c r="AGO63" s="115"/>
      <c r="AGP63" s="115"/>
      <c r="AGQ63" s="115"/>
      <c r="AGR63" s="115"/>
      <c r="AGS63" s="115"/>
      <c r="AGT63" s="115"/>
      <c r="AGU63" s="115"/>
      <c r="AGV63" s="115"/>
      <c r="AGW63" s="115"/>
      <c r="AGX63" s="115"/>
      <c r="AGY63" s="115"/>
      <c r="AGZ63" s="115"/>
      <c r="AHA63" s="40"/>
      <c r="AHB63" s="40"/>
      <c r="AHC63" s="40"/>
      <c r="AHD63" s="115"/>
      <c r="AHE63" s="115"/>
      <c r="AHF63" s="115"/>
      <c r="AHG63" s="32" t="s">
        <v>79</v>
      </c>
      <c r="AHH63" s="126"/>
      <c r="AHI63" s="126"/>
      <c r="AHJ63" s="126"/>
      <c r="AHK63" s="126"/>
      <c r="AHL63" s="115"/>
      <c r="AHM63" s="115"/>
      <c r="AHN63" s="115"/>
      <c r="AHO63" s="32"/>
      <c r="AHP63" s="130"/>
      <c r="AHQ63" s="130"/>
      <c r="AHR63" s="130"/>
      <c r="AHS63" s="130"/>
      <c r="AHV63" s="313" t="s">
        <v>254</v>
      </c>
      <c r="AHW63" s="313"/>
      <c r="AHX63" s="313"/>
      <c r="AHY63" s="313"/>
      <c r="AHZ63" s="313" t="s">
        <v>255</v>
      </c>
      <c r="AIA63" s="313"/>
      <c r="AIB63" s="313"/>
      <c r="AIC63" s="313"/>
      <c r="AID63" s="313" t="s">
        <v>94</v>
      </c>
      <c r="AIE63" s="313"/>
      <c r="AIF63" s="313"/>
      <c r="AIG63" s="313"/>
      <c r="AIZ63" s="125"/>
      <c r="AJI63" s="313" t="s">
        <v>254</v>
      </c>
      <c r="AJJ63" s="313"/>
      <c r="AJK63" s="313"/>
      <c r="AJL63" s="313"/>
      <c r="AJM63" s="313" t="s">
        <v>255</v>
      </c>
      <c r="AJN63" s="313"/>
      <c r="AJO63" s="313"/>
      <c r="AJP63" s="313"/>
      <c r="AJQ63" s="313" t="s">
        <v>94</v>
      </c>
      <c r="AJR63" s="313"/>
      <c r="AJS63" s="313"/>
      <c r="AJT63" s="313"/>
      <c r="AKD63" s="313" t="s">
        <v>254</v>
      </c>
      <c r="AKE63" s="313"/>
      <c r="AKF63" s="313"/>
      <c r="AKG63" s="313"/>
      <c r="AKH63" s="313" t="s">
        <v>255</v>
      </c>
      <c r="AKI63" s="313"/>
      <c r="AKJ63" s="313"/>
      <c r="AKK63" s="313"/>
      <c r="AKL63" s="313" t="s">
        <v>94</v>
      </c>
      <c r="AKM63" s="313"/>
      <c r="AKN63" s="313"/>
      <c r="AKO63" s="313"/>
      <c r="AKU63" s="313" t="s">
        <v>254</v>
      </c>
      <c r="AKV63" s="313"/>
      <c r="AKW63" s="313"/>
      <c r="AKX63" s="313"/>
      <c r="AKY63" s="313" t="s">
        <v>255</v>
      </c>
      <c r="AKZ63" s="313"/>
      <c r="ALA63" s="313"/>
      <c r="ALB63" s="313"/>
      <c r="ALC63" s="313" t="s">
        <v>94</v>
      </c>
      <c r="ALD63" s="313"/>
      <c r="ALE63" s="313"/>
      <c r="ALF63" s="313"/>
      <c r="AMW63" s="313" t="s">
        <v>254</v>
      </c>
      <c r="AMX63" s="313"/>
      <c r="AMY63" s="313"/>
      <c r="AMZ63" s="313"/>
      <c r="ANA63" s="313" t="s">
        <v>255</v>
      </c>
      <c r="ANB63" s="313"/>
      <c r="ANC63" s="313"/>
      <c r="AND63" s="313"/>
      <c r="ANE63" s="313" t="s">
        <v>94</v>
      </c>
      <c r="ANF63" s="313"/>
      <c r="ANG63" s="313"/>
      <c r="ANH63" s="313"/>
      <c r="ANJ63" s="313" t="s">
        <v>254</v>
      </c>
      <c r="ANK63" s="313"/>
      <c r="ANL63" s="313"/>
      <c r="ANM63" s="313"/>
      <c r="ANN63" s="313" t="s">
        <v>255</v>
      </c>
      <c r="ANO63" s="313"/>
      <c r="ANP63" s="313"/>
      <c r="ANQ63" s="313"/>
      <c r="ANR63" s="313" t="s">
        <v>94</v>
      </c>
      <c r="ANS63" s="313"/>
      <c r="ANT63" s="313"/>
      <c r="ANU63" s="313"/>
      <c r="ANX63" s="32" t="s">
        <v>78</v>
      </c>
      <c r="ANY63" s="126"/>
      <c r="ANZ63" s="126"/>
      <c r="AOA63" s="126"/>
      <c r="AOI63" s="32" t="s">
        <v>78</v>
      </c>
      <c r="AOJ63" s="126"/>
      <c r="AOK63" s="126"/>
      <c r="AOL63" s="126"/>
      <c r="APW63" s="175"/>
      <c r="APX63" s="175"/>
      <c r="APY63" s="175"/>
      <c r="APZ63" s="175"/>
      <c r="AQA63" s="175"/>
      <c r="AQB63" s="175"/>
      <c r="ARF63" s="32" t="s">
        <v>79</v>
      </c>
      <c r="ARG63" s="130"/>
      <c r="ARH63" s="130"/>
      <c r="ARI63" s="130"/>
      <c r="ARJ63" s="130"/>
      <c r="ASF63" s="32" t="s">
        <v>78</v>
      </c>
      <c r="ASG63" s="126"/>
      <c r="ASH63" s="126"/>
      <c r="ASI63" s="126"/>
      <c r="ASQ63" s="32" t="s">
        <v>79</v>
      </c>
      <c r="ASR63" s="130"/>
      <c r="ASS63" s="130"/>
      <c r="AST63" s="130"/>
      <c r="ASU63" s="130"/>
      <c r="ATD63" s="32" t="s">
        <v>78</v>
      </c>
      <c r="ATE63" s="126"/>
      <c r="ATF63" s="126"/>
      <c r="ATG63" s="126"/>
      <c r="ATP63" s="32" t="s">
        <v>78</v>
      </c>
      <c r="ATQ63" s="126"/>
      <c r="ATR63" s="126"/>
      <c r="ATS63" s="126"/>
      <c r="AUI63" s="32" t="s">
        <v>79</v>
      </c>
      <c r="AUJ63" s="130"/>
      <c r="AUK63" s="130"/>
      <c r="AUL63" s="130"/>
      <c r="AUM63" s="130"/>
      <c r="AUO63" s="32" t="s">
        <v>77</v>
      </c>
      <c r="AUP63" s="148"/>
      <c r="AUQ63" s="148"/>
      <c r="AUT63" s="32" t="s">
        <v>78</v>
      </c>
      <c r="AUU63" s="126"/>
      <c r="AUV63" s="126"/>
      <c r="AUW63" s="126"/>
      <c r="AUX63" s="126"/>
      <c r="AVJ63" s="32" t="s">
        <v>79</v>
      </c>
      <c r="AVK63" s="130"/>
      <c r="AVL63" s="130"/>
      <c r="AVM63" s="130"/>
      <c r="AVN63" s="130"/>
      <c r="AVZ63" s="32" t="s">
        <v>78</v>
      </c>
      <c r="AWA63" s="126"/>
      <c r="AWB63" s="126"/>
      <c r="AWC63" s="126"/>
      <c r="AWF63" s="32"/>
      <c r="AWZ63" s="32" t="s">
        <v>79</v>
      </c>
      <c r="AXA63" s="130"/>
      <c r="AXB63" s="130"/>
      <c r="AXC63" s="130"/>
      <c r="AXD63" s="130"/>
      <c r="AXK63" s="313" t="s">
        <v>324</v>
      </c>
      <c r="AXL63" s="313"/>
      <c r="AXM63" s="313"/>
      <c r="AXN63" s="313"/>
      <c r="AXO63" s="313"/>
      <c r="AXP63" s="313"/>
      <c r="AXQ63" s="313"/>
      <c r="AXR63" s="313"/>
      <c r="AXS63" s="313"/>
      <c r="AXT63" s="313"/>
      <c r="AXU63" s="313"/>
      <c r="AXV63" s="313"/>
      <c r="AYA63" s="32" t="s">
        <v>78</v>
      </c>
      <c r="AYB63" s="126"/>
      <c r="AYC63" s="126"/>
      <c r="AYD63" s="126"/>
      <c r="AYG63" s="32" t="s">
        <v>79</v>
      </c>
      <c r="AYH63" s="130"/>
      <c r="AYI63" s="130"/>
      <c r="AYJ63" s="130"/>
      <c r="AYM63" s="32" t="s">
        <v>78</v>
      </c>
      <c r="AYN63" s="126"/>
      <c r="AYO63" s="126"/>
      <c r="AYP63" s="126"/>
      <c r="AZB63" s="32" t="s">
        <v>79</v>
      </c>
      <c r="AZC63" s="126"/>
      <c r="AZD63" s="126"/>
      <c r="AZE63" s="126"/>
      <c r="AZF63" s="126"/>
      <c r="BAJ63" s="32" t="s">
        <v>78</v>
      </c>
      <c r="BAK63" s="126"/>
      <c r="BAL63" s="126"/>
      <c r="BAM63" s="126"/>
      <c r="BAS63" s="313" t="s">
        <v>325</v>
      </c>
      <c r="BAT63" s="313"/>
      <c r="BAU63" s="313"/>
      <c r="BAV63" s="313"/>
      <c r="BAW63" s="313"/>
      <c r="BAX63" s="313"/>
      <c r="BAY63" s="313"/>
      <c r="BAZ63" s="313"/>
      <c r="BBA63" s="313"/>
      <c r="BBB63" s="313"/>
      <c r="BBC63" s="313"/>
      <c r="BBD63" s="313"/>
      <c r="BBF63" s="32" t="s">
        <v>79</v>
      </c>
      <c r="BBG63" s="130"/>
      <c r="BBH63" s="130"/>
      <c r="BBI63" s="130"/>
      <c r="BBR63" s="32" t="s">
        <v>78</v>
      </c>
      <c r="BBS63" s="126"/>
      <c r="BBT63" s="126"/>
      <c r="BBU63" s="126"/>
      <c r="BBW63" s="313" t="s">
        <v>326</v>
      </c>
      <c r="BBX63" s="313"/>
      <c r="BBY63" s="313"/>
      <c r="BBZ63" s="313"/>
      <c r="BCA63" s="313"/>
      <c r="BCB63" s="313"/>
      <c r="BCC63" s="313"/>
      <c r="BCD63" s="313"/>
      <c r="BCE63" s="313"/>
      <c r="BCF63" s="313"/>
      <c r="BCG63" s="313"/>
      <c r="BCH63" s="313"/>
      <c r="BCR63" s="32" t="s">
        <v>79</v>
      </c>
      <c r="BCS63" s="130"/>
      <c r="BCT63" s="130"/>
      <c r="BCU63" s="130"/>
      <c r="BCV63" s="130"/>
      <c r="BEU63" s="358">
        <v>37331.4</v>
      </c>
      <c r="BEV63" s="358"/>
      <c r="BEW63" s="358"/>
      <c r="BEX63" s="358"/>
      <c r="BEY63" s="354"/>
      <c r="BEZ63" s="354"/>
      <c r="BFA63" s="354"/>
      <c r="BFB63" s="354"/>
      <c r="BFC63" s="354">
        <f>BEY63-BEU63</f>
        <v>-37331.4</v>
      </c>
      <c r="BFD63" s="354"/>
      <c r="BFE63" s="354"/>
      <c r="BFF63" s="354"/>
      <c r="BHH63" s="33"/>
      <c r="BHI63" s="34"/>
      <c r="BHJ63" s="10"/>
      <c r="BHK63" s="10"/>
      <c r="BHL63" s="10"/>
      <c r="BHM63" s="10"/>
      <c r="BHN63" s="10"/>
      <c r="BHO63" s="35"/>
      <c r="BOA63" s="36"/>
      <c r="BOB63" s="37"/>
      <c r="BOC63" s="37"/>
      <c r="BOD63" s="37"/>
      <c r="BOE63" s="37"/>
      <c r="BOF63" s="37"/>
      <c r="BOG63" s="37"/>
      <c r="BOH63" s="37"/>
      <c r="BOI63" s="37"/>
      <c r="BOJ63" s="45"/>
      <c r="BOK63" s="46"/>
      <c r="BOL63" s="46"/>
      <c r="BOM63" s="46"/>
      <c r="BON63" s="46"/>
      <c r="BOO63" s="46"/>
      <c r="BOP63" s="46"/>
      <c r="BOQ63" s="46"/>
      <c r="BOR63" s="46"/>
      <c r="BOS63" s="37"/>
      <c r="BOT63" s="37"/>
      <c r="BOU63" s="37"/>
      <c r="BOV63" s="37"/>
      <c r="BOW63" s="37"/>
      <c r="BOX63" s="39"/>
    </row>
    <row r="64" spans="2:1922" ht="15.75" customHeight="1" thickTop="1" x14ac:dyDescent="0.2">
      <c r="AF64" s="358">
        <v>22569.200000000001</v>
      </c>
      <c r="AG64" s="358"/>
      <c r="AH64" s="358"/>
      <c r="AI64" s="358"/>
      <c r="AJ64" s="354">
        <v>20994</v>
      </c>
      <c r="AK64" s="354"/>
      <c r="AL64" s="354"/>
      <c r="AM64" s="354"/>
      <c r="AN64" s="354">
        <f>AJ64-AF64</f>
        <v>-1575.2000000000007</v>
      </c>
      <c r="AO64" s="354"/>
      <c r="AP64" s="354"/>
      <c r="AQ64" s="354"/>
      <c r="AR64" s="179"/>
      <c r="AS64" s="179"/>
      <c r="AT64" s="179"/>
      <c r="AU64" s="179"/>
      <c r="AV64" s="179"/>
      <c r="AW64" s="179"/>
      <c r="AX64" s="179"/>
      <c r="AY64" s="179"/>
      <c r="AZ64" s="179"/>
      <c r="BA64" s="179"/>
      <c r="BB64" s="179"/>
      <c r="BC64" s="358">
        <v>12740.4</v>
      </c>
      <c r="BD64" s="358"/>
      <c r="BE64" s="358"/>
      <c r="BF64" s="358"/>
      <c r="BG64" s="354">
        <v>20994</v>
      </c>
      <c r="BH64" s="354"/>
      <c r="BI64" s="354"/>
      <c r="BJ64" s="354"/>
      <c r="BK64" s="354">
        <f>BG64-BC64</f>
        <v>8253.6</v>
      </c>
      <c r="BL64" s="354"/>
      <c r="BM64" s="354"/>
      <c r="BN64" s="354"/>
      <c r="BU64" s="175"/>
      <c r="BV64" s="175"/>
      <c r="BW64" s="175"/>
      <c r="BX64" s="175"/>
      <c r="BY64" s="175"/>
      <c r="BZ64" s="175"/>
      <c r="CA64" s="175"/>
      <c r="CB64" s="175"/>
      <c r="CC64" s="175"/>
      <c r="CD64" s="175"/>
      <c r="CE64" s="175"/>
      <c r="CF64" s="175"/>
      <c r="CG64" s="358">
        <v>30327.200000000001</v>
      </c>
      <c r="CH64" s="358"/>
      <c r="CI64" s="358"/>
      <c r="CJ64" s="358"/>
      <c r="CK64" s="354"/>
      <c r="CL64" s="354"/>
      <c r="CM64" s="354"/>
      <c r="CN64" s="354"/>
      <c r="CO64" s="354">
        <f>CK64-CG64</f>
        <v>-30327.200000000001</v>
      </c>
      <c r="CP64" s="354"/>
      <c r="CQ64" s="354"/>
      <c r="CR64" s="354"/>
      <c r="CS64" s="175"/>
      <c r="CT64" s="175"/>
      <c r="CU64" s="175"/>
      <c r="CV64" s="175"/>
      <c r="CW64" s="175"/>
      <c r="CX64" s="175"/>
      <c r="CY64" s="175"/>
      <c r="CZ64" s="175"/>
      <c r="DA64" s="175"/>
      <c r="DB64" s="175"/>
      <c r="DC64" s="175"/>
      <c r="DD64" s="175"/>
      <c r="DG64" s="358">
        <v>15222.4</v>
      </c>
      <c r="DH64" s="358"/>
      <c r="DI64" s="358"/>
      <c r="DJ64" s="358"/>
      <c r="DK64" s="354"/>
      <c r="DL64" s="354"/>
      <c r="DM64" s="354"/>
      <c r="DN64" s="354"/>
      <c r="DO64" s="354">
        <f>DK64-DG64</f>
        <v>-15222.4</v>
      </c>
      <c r="DP64" s="354"/>
      <c r="DQ64" s="354"/>
      <c r="DR64" s="354"/>
      <c r="DS64" s="176"/>
      <c r="DT64" s="176"/>
      <c r="DU64" s="176"/>
      <c r="DV64" s="176"/>
      <c r="DW64" s="176"/>
      <c r="DX64" s="176"/>
      <c r="DY64" s="175"/>
      <c r="DZ64" s="175"/>
      <c r="EA64" s="358">
        <v>25251.599999999999</v>
      </c>
      <c r="EB64" s="358"/>
      <c r="EC64" s="358"/>
      <c r="ED64" s="358"/>
      <c r="EE64" s="354"/>
      <c r="EF64" s="354"/>
      <c r="EG64" s="354"/>
      <c r="EH64" s="354"/>
      <c r="EI64" s="354">
        <f>EE64-EA64</f>
        <v>-25251.599999999999</v>
      </c>
      <c r="EJ64" s="354"/>
      <c r="EK64" s="354"/>
      <c r="EL64" s="354"/>
      <c r="FK64" s="313" t="s">
        <v>262</v>
      </c>
      <c r="FL64" s="313"/>
      <c r="FM64" s="313"/>
      <c r="FN64" s="313"/>
      <c r="FO64" s="313"/>
      <c r="FP64" s="313"/>
      <c r="FQ64" s="313"/>
      <c r="FR64" s="313"/>
      <c r="FS64" s="313"/>
      <c r="FT64" s="313"/>
      <c r="FU64" s="313"/>
      <c r="FV64" s="313"/>
      <c r="GF64" s="313" t="s">
        <v>263</v>
      </c>
      <c r="GG64" s="313"/>
      <c r="GH64" s="313"/>
      <c r="GI64" s="313"/>
      <c r="GJ64" s="313"/>
      <c r="GK64" s="313"/>
      <c r="GL64" s="313"/>
      <c r="GM64" s="313"/>
      <c r="GN64" s="313"/>
      <c r="GO64" s="313"/>
      <c r="GP64" s="313"/>
      <c r="GQ64" s="313"/>
      <c r="GX64" s="144"/>
      <c r="GY64" s="144"/>
      <c r="GZ64" s="144"/>
      <c r="HA64" s="144"/>
      <c r="HB64" s="144"/>
      <c r="HT64" s="176"/>
      <c r="HU64" s="176"/>
      <c r="HV64" s="176"/>
      <c r="HW64" s="176"/>
      <c r="HX64" s="176"/>
      <c r="HY64" s="176"/>
      <c r="HZ64" s="176"/>
      <c r="IA64" s="176"/>
      <c r="IB64" s="176"/>
      <c r="IC64" s="176"/>
      <c r="ID64" s="176"/>
      <c r="IE64" s="176"/>
      <c r="LC64" s="115"/>
      <c r="LD64" s="115"/>
      <c r="LE64" s="115"/>
      <c r="LF64" s="115"/>
      <c r="LG64" s="115"/>
      <c r="LH64" s="115"/>
      <c r="LI64" s="115"/>
      <c r="LJ64" s="115"/>
      <c r="LK64" s="115"/>
      <c r="LL64" s="115"/>
      <c r="LM64" s="115"/>
      <c r="LN64" s="115"/>
      <c r="LO64" s="115"/>
      <c r="LP64" s="115"/>
      <c r="LQ64" s="115"/>
      <c r="LR64" s="115"/>
      <c r="LS64" s="115"/>
      <c r="LT64" s="115"/>
      <c r="LU64" s="115"/>
      <c r="MU64" s="9"/>
      <c r="MV64" s="9"/>
      <c r="MW64" s="9"/>
      <c r="MX64" s="9"/>
      <c r="MY64" s="9"/>
      <c r="MZ64" s="9"/>
      <c r="NA64" s="9"/>
      <c r="NB64" s="9"/>
      <c r="NC64" s="9"/>
      <c r="ND64" s="9"/>
      <c r="NE64" s="9"/>
      <c r="NF64" s="9"/>
      <c r="NG64" s="9"/>
      <c r="NH64" s="9"/>
      <c r="NI64" s="9"/>
      <c r="NJ64" s="9"/>
      <c r="NK64" s="9"/>
      <c r="NL64" s="9"/>
      <c r="NM64" s="9"/>
      <c r="NN64" s="9"/>
      <c r="NO64" s="9"/>
      <c r="NP64" s="9"/>
      <c r="NQ64" s="9"/>
      <c r="NR64" s="9"/>
      <c r="NS64" s="9"/>
      <c r="NT64" s="9"/>
      <c r="NU64" s="9"/>
      <c r="NV64" s="9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9"/>
      <c r="OK64" s="9"/>
      <c r="OL64" s="9"/>
      <c r="OM64" s="9"/>
      <c r="ON64" s="9"/>
      <c r="OO64" s="9"/>
      <c r="OP64" s="9"/>
      <c r="OQ64" s="9"/>
      <c r="OR64" s="9"/>
      <c r="OS64" s="313" t="s">
        <v>271</v>
      </c>
      <c r="OT64" s="313"/>
      <c r="OU64" s="313"/>
      <c r="OV64" s="313"/>
      <c r="OW64" s="313"/>
      <c r="OX64" s="313"/>
      <c r="OY64" s="313"/>
      <c r="OZ64" s="313"/>
      <c r="PA64" s="313"/>
      <c r="PB64" s="313"/>
      <c r="PC64" s="313"/>
      <c r="PD64" s="313"/>
      <c r="PK64" s="9"/>
      <c r="PL64" s="9"/>
      <c r="PM64" s="9"/>
      <c r="PN64" s="9"/>
      <c r="PO64" s="9"/>
      <c r="PP64" s="9"/>
      <c r="PQ64" s="9"/>
      <c r="PR64" s="9"/>
      <c r="PS64" s="313" t="s">
        <v>272</v>
      </c>
      <c r="PT64" s="313"/>
      <c r="PU64" s="313"/>
      <c r="PV64" s="313"/>
      <c r="PW64" s="313"/>
      <c r="PX64" s="313"/>
      <c r="PY64" s="313"/>
      <c r="PZ64" s="313"/>
      <c r="QA64" s="313"/>
      <c r="QB64" s="313"/>
      <c r="QC64" s="313"/>
      <c r="QD64" s="313"/>
      <c r="QM64" s="9"/>
      <c r="QN64" s="9"/>
      <c r="QO64" s="9"/>
      <c r="QP64" s="9"/>
      <c r="QQ64" s="9"/>
      <c r="QR64" s="9"/>
      <c r="QS64" s="9"/>
      <c r="QT64" s="313" t="s">
        <v>273</v>
      </c>
      <c r="QU64" s="313"/>
      <c r="QV64" s="313"/>
      <c r="QW64" s="313"/>
      <c r="QX64" s="313"/>
      <c r="QY64" s="313"/>
      <c r="QZ64" s="313"/>
      <c r="RA64" s="313"/>
      <c r="RB64" s="313"/>
      <c r="RC64" s="313"/>
      <c r="RD64" s="313"/>
      <c r="RE64" s="313"/>
      <c r="RM64" s="9"/>
      <c r="RN64" s="9"/>
      <c r="RO64" s="9"/>
      <c r="RP64" s="9"/>
      <c r="RQ64" s="9"/>
      <c r="RR64" s="9"/>
      <c r="RS64" s="313" t="s">
        <v>316</v>
      </c>
      <c r="RT64" s="313"/>
      <c r="RU64" s="313"/>
      <c r="RV64" s="313"/>
      <c r="RW64" s="313"/>
      <c r="RX64" s="313"/>
      <c r="RY64" s="313"/>
      <c r="RZ64" s="313"/>
      <c r="SA64" s="313"/>
      <c r="SB64" s="313"/>
      <c r="SC64" s="313"/>
      <c r="SD64" s="313"/>
      <c r="SE64" s="9"/>
      <c r="SF64" s="9"/>
      <c r="SG64" s="9"/>
      <c r="SH64" s="9"/>
      <c r="SI64" s="9"/>
      <c r="SJ64" s="9"/>
      <c r="SK64" s="9"/>
      <c r="SL64" s="358">
        <v>1211.4000000000001</v>
      </c>
      <c r="SM64" s="358"/>
      <c r="SN64" s="358"/>
      <c r="SO64" s="358"/>
      <c r="SP64" s="354"/>
      <c r="SQ64" s="354"/>
      <c r="SR64" s="354"/>
      <c r="SS64" s="354"/>
      <c r="ST64" s="354">
        <f>SP64-SL64</f>
        <v>-1211.4000000000001</v>
      </c>
      <c r="SU64" s="354"/>
      <c r="SV64" s="354"/>
      <c r="SW64" s="354"/>
      <c r="TA64" s="9"/>
      <c r="TB64" s="9"/>
      <c r="TC64" s="9"/>
      <c r="TD64" s="9"/>
      <c r="TL64" s="358">
        <v>42326</v>
      </c>
      <c r="TM64" s="358"/>
      <c r="TN64" s="358"/>
      <c r="TO64" s="358"/>
      <c r="TP64" s="354"/>
      <c r="TQ64" s="354"/>
      <c r="TR64" s="354"/>
      <c r="TS64" s="354"/>
      <c r="TT64" s="354">
        <f>TP64-TL64</f>
        <v>-42326</v>
      </c>
      <c r="TU64" s="354"/>
      <c r="TV64" s="354"/>
      <c r="TW64" s="354"/>
      <c r="UL64" s="358">
        <v>43546.2</v>
      </c>
      <c r="UM64" s="358"/>
      <c r="UN64" s="358"/>
      <c r="UO64" s="358"/>
      <c r="UP64" s="354"/>
      <c r="UQ64" s="354"/>
      <c r="UR64" s="354"/>
      <c r="US64" s="354"/>
      <c r="UT64" s="354">
        <f>UP64-UL64</f>
        <v>-43546.2</v>
      </c>
      <c r="UU64" s="354"/>
      <c r="UV64" s="354"/>
      <c r="UW64" s="354"/>
      <c r="VJ64" s="313" t="s">
        <v>278</v>
      </c>
      <c r="VK64" s="313"/>
      <c r="VL64" s="313"/>
      <c r="VM64" s="313"/>
      <c r="VN64" s="313"/>
      <c r="VO64" s="313"/>
      <c r="VP64" s="313"/>
      <c r="VQ64" s="313"/>
      <c r="VR64" s="313"/>
      <c r="VS64" s="313"/>
      <c r="VT64" s="313"/>
      <c r="VU64" s="313"/>
      <c r="WJ64" s="313" t="s">
        <v>279</v>
      </c>
      <c r="WK64" s="313"/>
      <c r="WL64" s="313"/>
      <c r="WM64" s="313"/>
      <c r="WN64" s="313"/>
      <c r="WO64" s="313"/>
      <c r="WP64" s="313"/>
      <c r="WQ64" s="313"/>
      <c r="WR64" s="313"/>
      <c r="WS64" s="313"/>
      <c r="WT64" s="313"/>
      <c r="WU64" s="313"/>
      <c r="XE64" s="313" t="s">
        <v>280</v>
      </c>
      <c r="XF64" s="313"/>
      <c r="XG64" s="313"/>
      <c r="XH64" s="313"/>
      <c r="XI64" s="313"/>
      <c r="XJ64" s="313"/>
      <c r="XK64" s="313"/>
      <c r="XL64" s="313"/>
      <c r="XM64" s="313"/>
      <c r="XN64" s="313"/>
      <c r="XO64" s="313"/>
      <c r="XP64" s="313"/>
      <c r="XW64" s="313" t="s">
        <v>281</v>
      </c>
      <c r="XX64" s="313"/>
      <c r="XY64" s="313"/>
      <c r="XZ64" s="313"/>
      <c r="YA64" s="313"/>
      <c r="YB64" s="313"/>
      <c r="YC64" s="313"/>
      <c r="YD64" s="313"/>
      <c r="YE64" s="313"/>
      <c r="YF64" s="313"/>
      <c r="YG64" s="313"/>
      <c r="YH64" s="313"/>
      <c r="YM64" s="119"/>
      <c r="YN64" s="119"/>
      <c r="YO64" s="119"/>
      <c r="YP64" s="119"/>
      <c r="YQ64" s="119"/>
      <c r="YR64" s="119"/>
      <c r="YX64" s="358">
        <v>39241.199999999997</v>
      </c>
      <c r="YY64" s="358"/>
      <c r="YZ64" s="358"/>
      <c r="ZA64" s="358"/>
      <c r="ZB64" s="354"/>
      <c r="ZC64" s="354"/>
      <c r="ZD64" s="354"/>
      <c r="ZE64" s="354"/>
      <c r="ZF64" s="354">
        <f>ZB64-YX64</f>
        <v>-39241.199999999997</v>
      </c>
      <c r="ZG64" s="354"/>
      <c r="ZH64" s="354"/>
      <c r="ZI64" s="354"/>
      <c r="AAF64" s="358">
        <v>44634</v>
      </c>
      <c r="AAG64" s="358"/>
      <c r="AAH64" s="358"/>
      <c r="AAI64" s="358"/>
      <c r="AAJ64" s="354"/>
      <c r="AAK64" s="354"/>
      <c r="AAL64" s="354"/>
      <c r="AAM64" s="354"/>
      <c r="AAN64" s="354">
        <f>AAJ64-AAF64</f>
        <v>-44634</v>
      </c>
      <c r="AAO64" s="354"/>
      <c r="AAP64" s="354"/>
      <c r="AAQ64" s="354"/>
      <c r="ABG64" s="358">
        <v>32045</v>
      </c>
      <c r="ABH64" s="358"/>
      <c r="ABI64" s="358"/>
      <c r="ABJ64" s="358"/>
      <c r="ABK64" s="354"/>
      <c r="ABL64" s="354"/>
      <c r="ABM64" s="354"/>
      <c r="ABN64" s="354"/>
      <c r="ABO64" s="354">
        <f>ABK64-ABG64</f>
        <v>-32045</v>
      </c>
      <c r="ABP64" s="354"/>
      <c r="ABQ64" s="354"/>
      <c r="ABR64" s="354"/>
      <c r="ABU64" s="358">
        <v>29601</v>
      </c>
      <c r="ABV64" s="358"/>
      <c r="ABW64" s="358"/>
      <c r="ABX64" s="358"/>
      <c r="ABY64" s="354"/>
      <c r="ABZ64" s="354"/>
      <c r="ACA64" s="354"/>
      <c r="ACB64" s="354"/>
      <c r="ACC64" s="354">
        <f>ABY64-ABU64</f>
        <v>-29601</v>
      </c>
      <c r="ACD64" s="354"/>
      <c r="ACE64" s="354"/>
      <c r="ACF64" s="354"/>
      <c r="ACP64" s="358">
        <v>34264.879999999997</v>
      </c>
      <c r="ACQ64" s="358"/>
      <c r="ACR64" s="358"/>
      <c r="ACS64" s="358"/>
      <c r="ACT64" s="354"/>
      <c r="ACU64" s="354"/>
      <c r="ACV64" s="354"/>
      <c r="ACW64" s="354"/>
      <c r="ACX64" s="354">
        <f>ACT64-ACP64</f>
        <v>-34264.879999999997</v>
      </c>
      <c r="ACY64" s="354"/>
      <c r="ACZ64" s="354"/>
      <c r="ADA64" s="354"/>
      <c r="ADM64" s="358">
        <v>20477</v>
      </c>
      <c r="ADN64" s="358"/>
      <c r="ADO64" s="358"/>
      <c r="ADP64" s="358"/>
      <c r="ADQ64" s="354"/>
      <c r="ADR64" s="354"/>
      <c r="ADS64" s="354"/>
      <c r="ADT64" s="354"/>
      <c r="ADU64" s="354">
        <f>ADQ64-ADM64</f>
        <v>-20477</v>
      </c>
      <c r="ADV64" s="354"/>
      <c r="ADW64" s="354"/>
      <c r="ADX64" s="354"/>
      <c r="AES64" s="358">
        <v>29323.21</v>
      </c>
      <c r="AET64" s="358"/>
      <c r="AEU64" s="358"/>
      <c r="AEV64" s="358"/>
      <c r="AEW64" s="354"/>
      <c r="AEX64" s="354"/>
      <c r="AEY64" s="354"/>
      <c r="AEZ64" s="354"/>
      <c r="AFA64" s="354">
        <f>AEW64-AES64</f>
        <v>-29323.21</v>
      </c>
      <c r="AFB64" s="354"/>
      <c r="AFC64" s="354"/>
      <c r="AFD64" s="354"/>
      <c r="AFZ64" s="358">
        <v>24491</v>
      </c>
      <c r="AGA64" s="358"/>
      <c r="AGB64" s="358"/>
      <c r="AGC64" s="358"/>
      <c r="AGD64" s="354"/>
      <c r="AGE64" s="354"/>
      <c r="AGF64" s="354"/>
      <c r="AGG64" s="354"/>
      <c r="AGH64" s="354">
        <f>AGD64-AFZ64</f>
        <v>-24491</v>
      </c>
      <c r="AGI64" s="354"/>
      <c r="AGJ64" s="354"/>
      <c r="AGK64" s="354"/>
      <c r="AGL64" s="115"/>
      <c r="AGM64" s="115"/>
      <c r="AGN64" s="115"/>
      <c r="AGO64" s="115"/>
      <c r="AGP64" s="115"/>
      <c r="AGQ64" s="115"/>
      <c r="AGR64" s="115"/>
      <c r="AGS64" s="115"/>
      <c r="AGT64" s="115"/>
      <c r="AGX64" s="313" t="s">
        <v>290</v>
      </c>
      <c r="AGY64" s="313"/>
      <c r="AGZ64" s="313"/>
      <c r="AHA64" s="313"/>
      <c r="AHB64" s="313"/>
      <c r="AHC64" s="313"/>
      <c r="AHD64" s="313"/>
      <c r="AHE64" s="313"/>
      <c r="AHF64" s="313"/>
      <c r="AHG64" s="313"/>
      <c r="AHH64" s="313"/>
      <c r="AHI64" s="313"/>
      <c r="AHM64" s="115"/>
      <c r="AHN64" s="115"/>
      <c r="AHO64" s="32"/>
      <c r="AHP64" s="130"/>
      <c r="AHQ64" s="130"/>
      <c r="AHR64" s="130"/>
      <c r="AHS64" s="130"/>
      <c r="AHV64" s="358">
        <v>40684.6</v>
      </c>
      <c r="AHW64" s="358"/>
      <c r="AHX64" s="358"/>
      <c r="AHY64" s="358"/>
      <c r="AHZ64" s="354"/>
      <c r="AIA64" s="354"/>
      <c r="AIB64" s="354"/>
      <c r="AIC64" s="354"/>
      <c r="AID64" s="354">
        <f>AHZ64-AHV64</f>
        <v>-40684.6</v>
      </c>
      <c r="AIE64" s="354"/>
      <c r="AIF64" s="354"/>
      <c r="AIG64" s="354"/>
      <c r="AIZ64" s="125"/>
      <c r="AJI64" s="358">
        <v>33306.6</v>
      </c>
      <c r="AJJ64" s="358"/>
      <c r="AJK64" s="358"/>
      <c r="AJL64" s="358"/>
      <c r="AJM64" s="354"/>
      <c r="AJN64" s="354"/>
      <c r="AJO64" s="354"/>
      <c r="AJP64" s="354"/>
      <c r="AJQ64" s="354">
        <f>AJM64-AJI64</f>
        <v>-33306.6</v>
      </c>
      <c r="AJR64" s="354"/>
      <c r="AJS64" s="354"/>
      <c r="AJT64" s="354"/>
      <c r="AKD64" s="358">
        <v>25623.599999999999</v>
      </c>
      <c r="AKE64" s="358"/>
      <c r="AKF64" s="358"/>
      <c r="AKG64" s="358"/>
      <c r="AKH64" s="354"/>
      <c r="AKI64" s="354"/>
      <c r="AKJ64" s="354"/>
      <c r="AKK64" s="354"/>
      <c r="AKL64" s="354">
        <f>AKH64-AKD64</f>
        <v>-25623.599999999999</v>
      </c>
      <c r="AKM64" s="354"/>
      <c r="AKN64" s="354"/>
      <c r="AKO64" s="354"/>
      <c r="AKU64" s="358">
        <v>18502</v>
      </c>
      <c r="AKV64" s="358"/>
      <c r="AKW64" s="358"/>
      <c r="AKX64" s="358"/>
      <c r="AKY64" s="354"/>
      <c r="AKZ64" s="354"/>
      <c r="ALA64" s="354"/>
      <c r="ALB64" s="354"/>
      <c r="ALC64" s="354">
        <f>AKY64-AKU64</f>
        <v>-18502</v>
      </c>
      <c r="ALD64" s="354"/>
      <c r="ALE64" s="354"/>
      <c r="ALF64" s="354"/>
      <c r="AMW64" s="358">
        <v>30924.400000000001</v>
      </c>
      <c r="AMX64" s="358"/>
      <c r="AMY64" s="358"/>
      <c r="AMZ64" s="358"/>
      <c r="ANA64" s="354"/>
      <c r="ANB64" s="354"/>
      <c r="ANC64" s="354"/>
      <c r="AND64" s="354"/>
      <c r="ANE64" s="354">
        <f>ANA64-AMW64</f>
        <v>-30924.400000000001</v>
      </c>
      <c r="ANF64" s="354"/>
      <c r="ANG64" s="354"/>
      <c r="ANH64" s="354"/>
      <c r="ANJ64" s="358">
        <v>102414.39999999999</v>
      </c>
      <c r="ANK64" s="358"/>
      <c r="ANL64" s="358"/>
      <c r="ANM64" s="358"/>
      <c r="ANN64" s="354"/>
      <c r="ANO64" s="354"/>
      <c r="ANP64" s="354"/>
      <c r="ANQ64" s="354"/>
      <c r="ANR64" s="354">
        <f>ANN64-ANJ64</f>
        <v>-102414.39999999999</v>
      </c>
      <c r="ANS64" s="354"/>
      <c r="ANT64" s="354"/>
      <c r="ANU64" s="354"/>
      <c r="AOO64" s="313" t="s">
        <v>321</v>
      </c>
      <c r="AOP64" s="313"/>
      <c r="AOQ64" s="313"/>
      <c r="AOR64" s="313"/>
      <c r="AOS64" s="313"/>
      <c r="AOT64" s="313"/>
      <c r="AOU64" s="313"/>
      <c r="AOV64" s="313"/>
      <c r="AOW64" s="313"/>
      <c r="AOX64" s="313"/>
      <c r="AOY64" s="313"/>
      <c r="AOZ64" s="313"/>
      <c r="APE64" s="313" t="s">
        <v>298</v>
      </c>
      <c r="APF64" s="313"/>
      <c r="APG64" s="313"/>
      <c r="APH64" s="313"/>
      <c r="API64" s="313"/>
      <c r="APJ64" s="313"/>
      <c r="APK64" s="313"/>
      <c r="APL64" s="313"/>
      <c r="APM64" s="313"/>
      <c r="APN64" s="313"/>
      <c r="APO64" s="313"/>
      <c r="APP64" s="313"/>
      <c r="APW64" s="175"/>
      <c r="APX64" s="175"/>
      <c r="APY64" s="175"/>
      <c r="APZ64" s="175"/>
      <c r="AQA64" s="175"/>
      <c r="AQB64" s="175"/>
      <c r="AQD64" s="313" t="s">
        <v>299</v>
      </c>
      <c r="AQE64" s="313"/>
      <c r="AQF64" s="313"/>
      <c r="AQG64" s="313"/>
      <c r="AQH64" s="313"/>
      <c r="AQI64" s="313"/>
      <c r="AQJ64" s="313"/>
      <c r="AQK64" s="313"/>
      <c r="AQL64" s="313"/>
      <c r="AQM64" s="313"/>
      <c r="AQN64" s="313"/>
      <c r="AQO64" s="313"/>
      <c r="AVZ64" s="126"/>
      <c r="AWA64" s="126"/>
      <c r="AWB64" s="126"/>
      <c r="AWC64" s="126"/>
      <c r="AXK64" s="313" t="s">
        <v>254</v>
      </c>
      <c r="AXL64" s="313"/>
      <c r="AXM64" s="313"/>
      <c r="AXN64" s="313"/>
      <c r="AXO64" s="313" t="s">
        <v>255</v>
      </c>
      <c r="AXP64" s="313"/>
      <c r="AXQ64" s="313"/>
      <c r="AXR64" s="313"/>
      <c r="AXS64" s="313" t="s">
        <v>94</v>
      </c>
      <c r="AXT64" s="313"/>
      <c r="AXU64" s="313"/>
      <c r="AXV64" s="313"/>
      <c r="BAS64" s="313" t="s">
        <v>254</v>
      </c>
      <c r="BAT64" s="313"/>
      <c r="BAU64" s="313"/>
      <c r="BAV64" s="313"/>
      <c r="BAW64" s="313" t="s">
        <v>255</v>
      </c>
      <c r="BAX64" s="313"/>
      <c r="BAY64" s="313"/>
      <c r="BAZ64" s="313"/>
      <c r="BBA64" s="313" t="s">
        <v>94</v>
      </c>
      <c r="BBB64" s="313"/>
      <c r="BBC64" s="313"/>
      <c r="BBD64" s="313"/>
      <c r="BBW64" s="313" t="s">
        <v>254</v>
      </c>
      <c r="BBX64" s="313"/>
      <c r="BBY64" s="313"/>
      <c r="BBZ64" s="313"/>
      <c r="BCA64" s="313" t="s">
        <v>255</v>
      </c>
      <c r="BCB64" s="313"/>
      <c r="BCC64" s="313"/>
      <c r="BCD64" s="313"/>
      <c r="BCE64" s="313" t="s">
        <v>94</v>
      </c>
      <c r="BCF64" s="313"/>
      <c r="BCG64" s="313"/>
      <c r="BCH64" s="313"/>
      <c r="BHH64" s="33"/>
      <c r="BHI64" s="34"/>
      <c r="BHJ64" s="10"/>
      <c r="BHK64" s="10"/>
      <c r="BHL64" s="10"/>
      <c r="BHM64" s="10"/>
      <c r="BHN64" s="10"/>
      <c r="BHO64" s="35"/>
      <c r="BOA64" s="36"/>
      <c r="BOB64" s="37"/>
      <c r="BOC64" s="37"/>
      <c r="BOD64" s="37"/>
      <c r="BOE64" s="37"/>
      <c r="BOF64" s="37"/>
      <c r="BOG64" s="37"/>
      <c r="BOH64" s="37"/>
      <c r="BOI64" s="37"/>
      <c r="BOJ64" s="47"/>
      <c r="BOS64" s="38"/>
      <c r="BOT64" s="37"/>
      <c r="BOU64" s="37"/>
      <c r="BOV64" s="37"/>
      <c r="BOW64" s="37"/>
      <c r="BOX64" s="39"/>
    </row>
    <row r="65" spans="16:1774" ht="15.75" customHeight="1" x14ac:dyDescent="0.2">
      <c r="AJ65" s="176"/>
      <c r="AK65" s="176"/>
      <c r="AL65" s="176"/>
      <c r="AM65" s="176"/>
      <c r="AN65" s="176"/>
      <c r="AO65" s="176"/>
      <c r="AP65" s="176"/>
      <c r="AQ65" s="176"/>
      <c r="AR65" s="176"/>
      <c r="AS65" s="176"/>
      <c r="AT65" s="176"/>
      <c r="AU65" s="176"/>
      <c r="AV65" s="176"/>
      <c r="AW65" s="176"/>
      <c r="AX65" s="176"/>
      <c r="AY65" s="176"/>
      <c r="AZ65" s="176"/>
      <c r="BA65" s="176"/>
      <c r="BB65" s="176"/>
      <c r="BC65" s="176"/>
      <c r="BD65" s="176"/>
      <c r="BR65" s="175"/>
      <c r="BS65" s="175"/>
      <c r="BT65" s="175"/>
      <c r="BU65" s="175"/>
      <c r="BV65" s="175"/>
      <c r="BW65" s="175"/>
      <c r="BX65" s="175"/>
      <c r="BY65" s="175"/>
      <c r="BZ65" s="175"/>
      <c r="CA65" s="175"/>
      <c r="CB65" s="175"/>
      <c r="CC65" s="175"/>
      <c r="CD65" s="175"/>
      <c r="CE65" s="175"/>
      <c r="CF65" s="175"/>
      <c r="CG65" s="175"/>
      <c r="CH65" s="175"/>
      <c r="CI65" s="175"/>
      <c r="CM65" s="175"/>
      <c r="CN65" s="175"/>
      <c r="CO65" s="175"/>
      <c r="CP65" s="175"/>
      <c r="CQ65" s="175"/>
      <c r="CR65" s="175"/>
      <c r="CS65" s="175"/>
      <c r="CT65" s="175"/>
      <c r="CU65" s="175"/>
      <c r="CV65" s="175"/>
      <c r="CW65" s="175"/>
      <c r="CX65" s="175"/>
      <c r="CY65" s="175"/>
      <c r="CZ65" s="175"/>
      <c r="DA65" s="175"/>
      <c r="DB65" s="175"/>
      <c r="DC65" s="175"/>
      <c r="DD65" s="175"/>
      <c r="DM65" s="175"/>
      <c r="DN65" s="175"/>
      <c r="DO65" s="175"/>
      <c r="DP65" s="175"/>
      <c r="DQ65" s="175"/>
      <c r="DR65" s="175"/>
      <c r="DS65" s="175"/>
      <c r="DT65" s="175"/>
      <c r="DU65" s="175"/>
      <c r="DV65" s="175"/>
      <c r="DW65" s="175"/>
      <c r="DX65" s="175"/>
      <c r="DY65" s="175"/>
      <c r="DZ65" s="175"/>
      <c r="FK65" s="313" t="s">
        <v>254</v>
      </c>
      <c r="FL65" s="313"/>
      <c r="FM65" s="313"/>
      <c r="FN65" s="313"/>
      <c r="FO65" s="313" t="s">
        <v>255</v>
      </c>
      <c r="FP65" s="313"/>
      <c r="FQ65" s="313"/>
      <c r="FR65" s="313"/>
      <c r="FS65" s="313" t="s">
        <v>94</v>
      </c>
      <c r="FT65" s="313"/>
      <c r="FU65" s="313"/>
      <c r="FV65" s="313"/>
      <c r="GF65" s="313" t="s">
        <v>254</v>
      </c>
      <c r="GG65" s="313"/>
      <c r="GH65" s="313"/>
      <c r="GI65" s="313"/>
      <c r="GJ65" s="313" t="s">
        <v>255</v>
      </c>
      <c r="GK65" s="313"/>
      <c r="GL65" s="313"/>
      <c r="GM65" s="313"/>
      <c r="GN65" s="313" t="s">
        <v>94</v>
      </c>
      <c r="GO65" s="313"/>
      <c r="GP65" s="313"/>
      <c r="GQ65" s="313"/>
      <c r="GX65" s="161"/>
      <c r="GY65" s="161"/>
      <c r="GZ65" s="161"/>
      <c r="HA65" s="161"/>
      <c r="HB65" s="161"/>
      <c r="HT65" s="176"/>
      <c r="HU65" s="176"/>
      <c r="HV65" s="176"/>
      <c r="HW65" s="176"/>
      <c r="HX65" s="176"/>
      <c r="HY65" s="176"/>
      <c r="HZ65" s="176"/>
      <c r="IA65" s="176"/>
      <c r="IB65" s="176"/>
      <c r="IC65" s="176"/>
      <c r="ID65" s="176"/>
      <c r="IE65" s="176"/>
      <c r="IJ65" s="205"/>
      <c r="IK65" s="205"/>
      <c r="IL65" s="205"/>
      <c r="IM65" s="205"/>
      <c r="IN65" s="205"/>
      <c r="IO65" s="205"/>
      <c r="IP65" s="205"/>
      <c r="IQ65" s="205"/>
      <c r="IR65" s="205"/>
      <c r="IS65" s="205"/>
      <c r="IT65" s="205"/>
      <c r="IU65" s="205"/>
      <c r="IV65" s="205"/>
      <c r="IW65" s="205"/>
      <c r="IX65" s="205"/>
      <c r="IY65" s="205"/>
      <c r="IZ65" s="205"/>
      <c r="JA65" s="205"/>
      <c r="JB65" s="205"/>
      <c r="JC65" s="205"/>
      <c r="JD65" s="205"/>
      <c r="JE65" s="205"/>
      <c r="JF65" s="205"/>
      <c r="JG65" s="205"/>
      <c r="JH65" s="205"/>
      <c r="LC65" s="115"/>
      <c r="LD65" s="115"/>
      <c r="LE65" s="115"/>
      <c r="LF65" s="115"/>
      <c r="LG65" s="115"/>
      <c r="LH65" s="115"/>
      <c r="LI65" s="115"/>
      <c r="LJ65" s="115"/>
      <c r="LK65" s="115"/>
      <c r="LL65" s="115"/>
      <c r="LM65" s="115"/>
      <c r="LN65" s="115"/>
      <c r="LO65" s="115"/>
      <c r="LP65" s="115"/>
      <c r="LQ65" s="115"/>
      <c r="LR65" s="115"/>
      <c r="LS65" s="115"/>
      <c r="LT65" s="115"/>
      <c r="LU65" s="115"/>
      <c r="MU65" s="9"/>
      <c r="MV65" s="9"/>
      <c r="MW65" s="9"/>
      <c r="MX65" s="9"/>
      <c r="MY65" s="9"/>
      <c r="MZ65" s="9"/>
      <c r="NA65" s="9"/>
      <c r="NB65" s="205"/>
      <c r="NC65" s="205"/>
      <c r="ND65" s="205"/>
      <c r="NE65" s="205"/>
      <c r="NF65" s="205"/>
      <c r="NG65" s="205"/>
      <c r="NH65" s="205"/>
      <c r="NI65" s="205"/>
      <c r="NJ65" s="9"/>
      <c r="NK65" s="9"/>
      <c r="NL65" s="9"/>
      <c r="NM65" s="9"/>
      <c r="NN65" s="9"/>
      <c r="NO65" s="9"/>
      <c r="NP65" s="9"/>
      <c r="NQ65" s="9"/>
      <c r="NR65" s="9"/>
      <c r="NS65" s="9"/>
      <c r="NT65" s="9"/>
      <c r="NU65" s="9"/>
      <c r="NV65" s="9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9"/>
      <c r="OK65" s="9"/>
      <c r="OL65" s="9"/>
      <c r="OM65" s="9"/>
      <c r="ON65" s="9"/>
      <c r="OO65" s="9"/>
      <c r="OP65" s="9"/>
      <c r="OQ65" s="9"/>
      <c r="OR65" s="9"/>
      <c r="OS65" s="313" t="s">
        <v>254</v>
      </c>
      <c r="OT65" s="313"/>
      <c r="OU65" s="313"/>
      <c r="OV65" s="313"/>
      <c r="OW65" s="313" t="s">
        <v>255</v>
      </c>
      <c r="OX65" s="313"/>
      <c r="OY65" s="313"/>
      <c r="OZ65" s="313"/>
      <c r="PA65" s="313" t="s">
        <v>94</v>
      </c>
      <c r="PB65" s="313"/>
      <c r="PC65" s="313"/>
      <c r="PD65" s="313"/>
      <c r="PK65" s="9"/>
      <c r="PL65" s="9"/>
      <c r="PM65" s="9"/>
      <c r="PN65" s="32" t="s">
        <v>56</v>
      </c>
      <c r="PO65" s="9"/>
      <c r="PP65" s="9"/>
      <c r="PQ65" s="9"/>
      <c r="PR65" s="9"/>
      <c r="PS65" s="313" t="s">
        <v>254</v>
      </c>
      <c r="PT65" s="313"/>
      <c r="PU65" s="313"/>
      <c r="PV65" s="313"/>
      <c r="PW65" s="313" t="s">
        <v>255</v>
      </c>
      <c r="PX65" s="313"/>
      <c r="PY65" s="313"/>
      <c r="PZ65" s="313"/>
      <c r="QA65" s="313" t="s">
        <v>94</v>
      </c>
      <c r="QB65" s="313"/>
      <c r="QC65" s="313"/>
      <c r="QD65" s="313"/>
      <c r="QM65" s="9"/>
      <c r="QN65" s="9"/>
      <c r="QO65" s="9"/>
      <c r="QP65" s="9"/>
      <c r="QQ65" s="9"/>
      <c r="QR65" s="9"/>
      <c r="QS65" s="9"/>
      <c r="QT65" s="313" t="s">
        <v>254</v>
      </c>
      <c r="QU65" s="313"/>
      <c r="QV65" s="313"/>
      <c r="QW65" s="313"/>
      <c r="QX65" s="313" t="s">
        <v>255</v>
      </c>
      <c r="QY65" s="313"/>
      <c r="QZ65" s="313"/>
      <c r="RA65" s="313"/>
      <c r="RB65" s="313" t="s">
        <v>94</v>
      </c>
      <c r="RC65" s="313"/>
      <c r="RD65" s="313"/>
      <c r="RE65" s="313"/>
      <c r="RM65" s="9"/>
      <c r="RN65" s="9"/>
      <c r="RO65" s="9"/>
      <c r="RP65" s="9"/>
      <c r="RQ65" s="9"/>
      <c r="RR65" s="9"/>
      <c r="RS65" s="313" t="s">
        <v>254</v>
      </c>
      <c r="RT65" s="313"/>
      <c r="RU65" s="313"/>
      <c r="RV65" s="313"/>
      <c r="RW65" s="313" t="s">
        <v>255</v>
      </c>
      <c r="RX65" s="313"/>
      <c r="RY65" s="313"/>
      <c r="RZ65" s="313"/>
      <c r="SA65" s="313" t="s">
        <v>94</v>
      </c>
      <c r="SB65" s="313"/>
      <c r="SC65" s="313"/>
      <c r="SD65" s="313"/>
      <c r="SE65" s="9"/>
      <c r="SF65" s="9"/>
      <c r="SG65" s="9"/>
      <c r="SH65" s="9"/>
      <c r="SI65" s="9"/>
      <c r="SJ65" s="9"/>
      <c r="SK65" s="9"/>
      <c r="SL65" s="9"/>
      <c r="SM65" s="9"/>
      <c r="SN65" s="9"/>
      <c r="SO65" s="9"/>
      <c r="SP65" s="9"/>
      <c r="SQ65" s="9"/>
      <c r="SR65" s="9"/>
      <c r="SS65" s="9"/>
      <c r="ST65" s="9"/>
      <c r="SU65" s="9"/>
      <c r="SV65" s="9"/>
      <c r="SW65" s="9"/>
      <c r="SX65" s="9"/>
      <c r="SY65" s="9"/>
      <c r="SZ65" s="9"/>
      <c r="TA65" s="9"/>
      <c r="TB65" s="9"/>
      <c r="TC65" s="9"/>
      <c r="TD65" s="9"/>
      <c r="TE65" s="176"/>
      <c r="VJ65" s="313" t="s">
        <v>254</v>
      </c>
      <c r="VK65" s="313"/>
      <c r="VL65" s="313"/>
      <c r="VM65" s="313"/>
      <c r="VN65" s="313" t="s">
        <v>255</v>
      </c>
      <c r="VO65" s="313"/>
      <c r="VP65" s="313"/>
      <c r="VQ65" s="313"/>
      <c r="VR65" s="313" t="s">
        <v>94</v>
      </c>
      <c r="VS65" s="313"/>
      <c r="VT65" s="313"/>
      <c r="VU65" s="313"/>
      <c r="WJ65" s="313" t="s">
        <v>254</v>
      </c>
      <c r="WK65" s="313"/>
      <c r="WL65" s="313"/>
      <c r="WM65" s="313"/>
      <c r="WN65" s="313" t="s">
        <v>255</v>
      </c>
      <c r="WO65" s="313"/>
      <c r="WP65" s="313"/>
      <c r="WQ65" s="313"/>
      <c r="WR65" s="313" t="s">
        <v>94</v>
      </c>
      <c r="WS65" s="313"/>
      <c r="WT65" s="313"/>
      <c r="WU65" s="313"/>
      <c r="XE65" s="313" t="s">
        <v>254</v>
      </c>
      <c r="XF65" s="313"/>
      <c r="XG65" s="313"/>
      <c r="XH65" s="313"/>
      <c r="XI65" s="313" t="s">
        <v>255</v>
      </c>
      <c r="XJ65" s="313"/>
      <c r="XK65" s="313"/>
      <c r="XL65" s="313"/>
      <c r="XM65" s="313" t="s">
        <v>94</v>
      </c>
      <c r="XN65" s="313"/>
      <c r="XO65" s="313"/>
      <c r="XP65" s="313"/>
      <c r="XW65" s="313" t="s">
        <v>254</v>
      </c>
      <c r="XX65" s="313"/>
      <c r="XY65" s="313"/>
      <c r="XZ65" s="313"/>
      <c r="YA65" s="313" t="s">
        <v>255</v>
      </c>
      <c r="YB65" s="313"/>
      <c r="YC65" s="313"/>
      <c r="YD65" s="313"/>
      <c r="YE65" s="313" t="s">
        <v>94</v>
      </c>
      <c r="YF65" s="313"/>
      <c r="YG65" s="313"/>
      <c r="YH65" s="313"/>
      <c r="YM65" s="119"/>
      <c r="YN65" s="119"/>
      <c r="YO65" s="119"/>
      <c r="YP65" s="119"/>
      <c r="YQ65" s="119"/>
      <c r="YR65" s="119"/>
      <c r="AAI65" t="s">
        <v>73</v>
      </c>
      <c r="AGI65" s="115"/>
      <c r="AGJ65" s="115"/>
      <c r="AGK65" s="115"/>
      <c r="AGL65" s="115"/>
      <c r="AGM65" s="115"/>
      <c r="AGN65" s="115"/>
      <c r="AGO65" s="115"/>
      <c r="AGP65" s="115"/>
      <c r="AGQ65" s="115"/>
      <c r="AGR65" s="115"/>
      <c r="AGS65" s="115"/>
      <c r="AGT65" s="115"/>
      <c r="AGX65" s="313" t="s">
        <v>254</v>
      </c>
      <c r="AGY65" s="313"/>
      <c r="AGZ65" s="313"/>
      <c r="AHA65" s="313"/>
      <c r="AHB65" s="313" t="s">
        <v>255</v>
      </c>
      <c r="AHC65" s="313"/>
      <c r="AHD65" s="313"/>
      <c r="AHE65" s="313"/>
      <c r="AHF65" s="313" t="s">
        <v>94</v>
      </c>
      <c r="AHG65" s="313"/>
      <c r="AHH65" s="313"/>
      <c r="AHI65" s="313"/>
      <c r="AHM65" s="125"/>
      <c r="AHN65" s="125"/>
      <c r="AHO65" s="32"/>
      <c r="AHP65" s="130"/>
      <c r="AHQ65" s="130"/>
      <c r="AHR65" s="130"/>
      <c r="AHS65" s="130"/>
      <c r="AIZ65" s="125"/>
      <c r="AOO65" s="313" t="s">
        <v>254</v>
      </c>
      <c r="AOP65" s="313"/>
      <c r="AOQ65" s="313"/>
      <c r="AOR65" s="313"/>
      <c r="AOS65" s="313" t="s">
        <v>255</v>
      </c>
      <c r="AOT65" s="313"/>
      <c r="AOU65" s="313"/>
      <c r="AOV65" s="313"/>
      <c r="AOW65" s="313" t="s">
        <v>94</v>
      </c>
      <c r="AOX65" s="313"/>
      <c r="AOY65" s="313"/>
      <c r="AOZ65" s="313"/>
      <c r="APE65" s="313" t="s">
        <v>254</v>
      </c>
      <c r="APF65" s="313"/>
      <c r="APG65" s="313"/>
      <c r="APH65" s="313"/>
      <c r="API65" s="313" t="s">
        <v>255</v>
      </c>
      <c r="APJ65" s="313"/>
      <c r="APK65" s="313"/>
      <c r="APL65" s="313"/>
      <c r="APM65" s="313" t="s">
        <v>94</v>
      </c>
      <c r="APN65" s="313"/>
      <c r="APO65" s="313"/>
      <c r="APP65" s="313"/>
      <c r="APW65" s="175"/>
      <c r="APX65" s="175"/>
      <c r="APY65" s="175"/>
      <c r="APZ65" s="175"/>
      <c r="AQA65" s="175"/>
      <c r="AQB65" s="175"/>
      <c r="AQD65" s="313" t="s">
        <v>254</v>
      </c>
      <c r="AQE65" s="313"/>
      <c r="AQF65" s="313"/>
      <c r="AQG65" s="313"/>
      <c r="AQH65" s="313" t="s">
        <v>255</v>
      </c>
      <c r="AQI65" s="313"/>
      <c r="AQJ65" s="313"/>
      <c r="AQK65" s="313"/>
      <c r="AQL65" s="313" t="s">
        <v>94</v>
      </c>
      <c r="AQM65" s="313"/>
      <c r="AQN65" s="313"/>
      <c r="AQO65" s="313"/>
      <c r="ARC65" s="313" t="s">
        <v>300</v>
      </c>
      <c r="ARD65" s="313"/>
      <c r="ARE65" s="313"/>
      <c r="ARF65" s="313"/>
      <c r="ARG65" s="313"/>
      <c r="ARH65" s="313"/>
      <c r="ARI65" s="313"/>
      <c r="ARJ65" s="313"/>
      <c r="ARK65" s="313"/>
      <c r="ARL65" s="313"/>
      <c r="ARM65" s="313"/>
      <c r="ARN65" s="313"/>
      <c r="ASF65" s="313" t="s">
        <v>301</v>
      </c>
      <c r="ASG65" s="313"/>
      <c r="ASH65" s="313"/>
      <c r="ASI65" s="313"/>
      <c r="ASJ65" s="313"/>
      <c r="ASK65" s="313"/>
      <c r="ASL65" s="313"/>
      <c r="ASM65" s="313"/>
      <c r="ASN65" s="313"/>
      <c r="ASO65" s="313"/>
      <c r="ASP65" s="313"/>
      <c r="ASQ65" s="313"/>
      <c r="ATC65" s="313" t="s">
        <v>302</v>
      </c>
      <c r="ATD65" s="313"/>
      <c r="ATE65" s="313"/>
      <c r="ATF65" s="313"/>
      <c r="ATG65" s="313"/>
      <c r="ATH65" s="313"/>
      <c r="ATI65" s="313"/>
      <c r="ATJ65" s="313"/>
      <c r="ATK65" s="313"/>
      <c r="ATL65" s="313"/>
      <c r="ATM65" s="313"/>
      <c r="ATN65" s="313"/>
      <c r="AUF65" s="313" t="s">
        <v>303</v>
      </c>
      <c r="AUG65" s="313"/>
      <c r="AUH65" s="313"/>
      <c r="AUI65" s="313"/>
      <c r="AUJ65" s="313"/>
      <c r="AUK65" s="313"/>
      <c r="AUL65" s="313"/>
      <c r="AUM65" s="313"/>
      <c r="AUN65" s="313"/>
      <c r="AUO65" s="313"/>
      <c r="AUP65" s="313"/>
      <c r="AUQ65" s="313"/>
      <c r="AUY65" s="176"/>
      <c r="AUZ65" s="176"/>
      <c r="AVA65" s="176"/>
      <c r="AVB65" s="176"/>
      <c r="AVC65" s="176"/>
      <c r="AVD65" s="176"/>
      <c r="AVE65" s="176"/>
      <c r="AVF65" s="176"/>
      <c r="AVG65" s="176"/>
      <c r="AVH65" s="176"/>
      <c r="AVI65" s="176"/>
      <c r="AVJ65" s="176"/>
      <c r="AVK65" s="176"/>
      <c r="AVL65" s="176"/>
      <c r="AVM65" s="176"/>
      <c r="AVN65" s="176"/>
      <c r="AVO65" s="313" t="s">
        <v>304</v>
      </c>
      <c r="AVP65" s="313"/>
      <c r="AVQ65" s="313"/>
      <c r="AVR65" s="313"/>
      <c r="AVS65" s="313"/>
      <c r="AVT65" s="313"/>
      <c r="AVU65" s="313"/>
      <c r="AVV65" s="313"/>
      <c r="AVW65" s="313"/>
      <c r="AVX65" s="313"/>
      <c r="AVY65" s="313"/>
      <c r="AVZ65" s="313"/>
      <c r="AXK65" s="358">
        <v>125305.4</v>
      </c>
      <c r="AXL65" s="358"/>
      <c r="AXM65" s="358"/>
      <c r="AXN65" s="358"/>
      <c r="AXO65" s="354"/>
      <c r="AXP65" s="354"/>
      <c r="AXQ65" s="354"/>
      <c r="AXR65" s="354"/>
      <c r="AXS65" s="354">
        <f>AXO65-AXK65</f>
        <v>-125305.4</v>
      </c>
      <c r="AXT65" s="354"/>
      <c r="AXU65" s="354"/>
      <c r="AXV65" s="354"/>
      <c r="AYM65" s="313" t="s">
        <v>307</v>
      </c>
      <c r="AYN65" s="313"/>
      <c r="AYO65" s="313"/>
      <c r="AYP65" s="313"/>
      <c r="AYQ65" s="313"/>
      <c r="AYR65" s="313"/>
      <c r="AYS65" s="313"/>
      <c r="AYT65" s="313"/>
      <c r="AYU65" s="313"/>
      <c r="AYV65" s="313"/>
      <c r="AYW65" s="313"/>
      <c r="AYX65" s="313"/>
      <c r="BAS65" s="358">
        <v>3880.2</v>
      </c>
      <c r="BAT65" s="358"/>
      <c r="BAU65" s="358"/>
      <c r="BAV65" s="358"/>
      <c r="BAW65" s="354"/>
      <c r="BAX65" s="354"/>
      <c r="BAY65" s="354"/>
      <c r="BAZ65" s="354"/>
      <c r="BBA65" s="354">
        <f>BAW65-BAS65</f>
        <v>-3880.2</v>
      </c>
      <c r="BBB65" s="354"/>
      <c r="BBC65" s="354"/>
      <c r="BBD65" s="354"/>
      <c r="BBE65" s="176"/>
      <c r="BBF65" s="176"/>
      <c r="BBG65" s="176"/>
      <c r="BBH65" s="176"/>
      <c r="BBI65" s="176"/>
      <c r="BBJ65" s="176"/>
      <c r="BBK65" s="176"/>
      <c r="BBL65" s="176"/>
      <c r="BBM65" s="176"/>
      <c r="BBN65" s="176"/>
      <c r="BBW65" s="358">
        <v>85738.2</v>
      </c>
      <c r="BBX65" s="358"/>
      <c r="BBY65" s="358"/>
      <c r="BBZ65" s="358"/>
      <c r="BCA65" s="354"/>
      <c r="BCB65" s="354"/>
      <c r="BCC65" s="354"/>
      <c r="BCD65" s="354"/>
      <c r="BCE65" s="354">
        <f>BCA65-BBW65</f>
        <v>-85738.2</v>
      </c>
      <c r="BCF65" s="354"/>
      <c r="BCG65" s="354"/>
      <c r="BCH65" s="354"/>
      <c r="BHH65" s="33"/>
      <c r="BHI65" s="34"/>
      <c r="BHJ65" s="10"/>
      <c r="BHK65" s="10"/>
      <c r="BHL65" s="10"/>
      <c r="BHM65" s="10"/>
      <c r="BHN65" s="10"/>
      <c r="BHO65" s="35"/>
      <c r="BOA65" s="36"/>
      <c r="BOB65" s="37"/>
      <c r="BOC65" s="37"/>
      <c r="BOD65" s="37"/>
      <c r="BOE65" s="37"/>
      <c r="BOF65" s="37"/>
      <c r="BOG65" s="37"/>
      <c r="BOH65" s="37"/>
      <c r="BOI65" s="37"/>
      <c r="BOJ65" s="47"/>
      <c r="BOS65" s="38"/>
      <c r="BOT65" s="37"/>
      <c r="BOU65" s="37"/>
      <c r="BOV65" s="37"/>
      <c r="BOW65" s="37"/>
      <c r="BOX65" s="39"/>
    </row>
    <row r="66" spans="16:1774" ht="15.75" customHeight="1" x14ac:dyDescent="0.2">
      <c r="AF66" s="176"/>
      <c r="AG66" s="176"/>
      <c r="AH66" s="176"/>
      <c r="AI66" s="205"/>
      <c r="AJ66" s="205"/>
      <c r="AK66" s="205"/>
      <c r="AL66" s="205"/>
      <c r="AM66" s="205"/>
      <c r="AN66" s="205"/>
      <c r="AO66" s="205"/>
      <c r="AP66" s="205"/>
      <c r="AQ66" s="205"/>
      <c r="AR66" s="205"/>
      <c r="AS66" s="205"/>
      <c r="AT66" s="205"/>
      <c r="AU66" s="205"/>
      <c r="AV66" s="205"/>
      <c r="AW66" s="205"/>
      <c r="AX66" s="205"/>
      <c r="AY66" s="205"/>
      <c r="AZ66" s="205"/>
      <c r="BA66" s="205"/>
      <c r="BB66" s="205"/>
      <c r="BC66" s="205"/>
      <c r="BD66" s="176"/>
      <c r="BE66" s="176"/>
      <c r="BF66" s="176"/>
      <c r="BG66" s="176"/>
      <c r="BH66" s="176"/>
      <c r="BI66" s="176"/>
      <c r="BJ66" s="176"/>
      <c r="BK66" s="176"/>
      <c r="BL66" s="176"/>
      <c r="BM66" s="176"/>
      <c r="BN66" s="176"/>
      <c r="BO66" s="176"/>
      <c r="BP66" s="176"/>
      <c r="BQ66" s="176"/>
      <c r="BR66" s="176"/>
      <c r="BS66" s="176"/>
      <c r="BT66" s="176"/>
      <c r="BU66" s="175"/>
      <c r="BV66" s="175"/>
      <c r="BW66" s="205"/>
      <c r="BX66" s="205"/>
      <c r="BY66" s="205"/>
      <c r="BZ66" s="205"/>
      <c r="CA66" s="205"/>
      <c r="CB66" s="205"/>
      <c r="CC66" s="205"/>
      <c r="CD66" s="205"/>
      <c r="CE66" s="205"/>
      <c r="CF66" s="205"/>
      <c r="CG66" s="205"/>
      <c r="CH66" s="205"/>
      <c r="CI66" s="205"/>
      <c r="CJ66" s="205"/>
      <c r="CK66" s="205"/>
      <c r="CL66" s="205"/>
      <c r="CM66" s="205"/>
      <c r="CN66" s="205"/>
      <c r="CO66" s="205"/>
      <c r="CP66" s="205"/>
      <c r="CQ66" s="205"/>
      <c r="CR66" s="175"/>
      <c r="CS66" s="175"/>
      <c r="CT66" s="175"/>
      <c r="CU66" s="175"/>
      <c r="CV66" s="175"/>
      <c r="CW66" s="175"/>
      <c r="CX66" s="175"/>
      <c r="CY66" s="175"/>
      <c r="CZ66" s="175"/>
      <c r="DA66" s="175"/>
      <c r="DB66" s="175"/>
      <c r="DC66" s="175"/>
      <c r="DD66" s="175"/>
      <c r="DM66" s="175"/>
      <c r="DZ66" s="175"/>
      <c r="ES66" s="119"/>
      <c r="ET66" s="119"/>
      <c r="EU66" s="121"/>
      <c r="EV66" s="121"/>
      <c r="EW66" s="121"/>
      <c r="EX66" s="121"/>
      <c r="EY66" s="121"/>
      <c r="EZ66" s="121"/>
      <c r="FA66" s="121"/>
      <c r="FB66" s="121"/>
      <c r="FC66" s="121"/>
      <c r="FD66" s="121"/>
      <c r="FE66" s="121"/>
      <c r="FF66" s="121"/>
      <c r="FG66" s="121"/>
      <c r="FH66" s="121"/>
      <c r="FI66" s="121"/>
      <c r="FK66" s="358">
        <v>32786.400000000001</v>
      </c>
      <c r="FL66" s="358"/>
      <c r="FM66" s="358"/>
      <c r="FN66" s="358"/>
      <c r="FO66" s="354"/>
      <c r="FP66" s="354"/>
      <c r="FQ66" s="354"/>
      <c r="FR66" s="354"/>
      <c r="FS66" s="354">
        <f>FO66-FK66</f>
        <v>-32786.400000000001</v>
      </c>
      <c r="FT66" s="354"/>
      <c r="FU66" s="354"/>
      <c r="FV66" s="354"/>
      <c r="GF66" s="358">
        <v>16925.82</v>
      </c>
      <c r="GG66" s="358"/>
      <c r="GH66" s="358"/>
      <c r="GI66" s="358"/>
      <c r="GJ66" s="354"/>
      <c r="GK66" s="354"/>
      <c r="GL66" s="354"/>
      <c r="GM66" s="354"/>
      <c r="GN66" s="354">
        <f>GJ66-GF66</f>
        <v>-16925.82</v>
      </c>
      <c r="GO66" s="354"/>
      <c r="GP66" s="354"/>
      <c r="GQ66" s="354"/>
      <c r="GX66" s="177"/>
      <c r="GY66" s="177"/>
      <c r="GZ66" s="177"/>
      <c r="HA66" s="177"/>
      <c r="HB66" s="177"/>
      <c r="HN66" s="125"/>
      <c r="HO66" s="125"/>
      <c r="HP66" s="125"/>
      <c r="HQ66" s="125"/>
      <c r="HR66" s="125"/>
      <c r="HS66" s="125"/>
      <c r="HT66" s="176"/>
      <c r="HU66" s="176"/>
      <c r="HV66" s="176"/>
      <c r="HW66" s="176"/>
      <c r="HX66" s="176"/>
      <c r="HY66" s="176"/>
      <c r="HZ66" s="176"/>
      <c r="IA66" s="176"/>
      <c r="IB66" s="176"/>
      <c r="IC66" s="176"/>
      <c r="ID66" s="176"/>
      <c r="IE66" s="176"/>
      <c r="IF66" s="125"/>
      <c r="IG66" s="125"/>
      <c r="IJ66" s="205"/>
      <c r="IK66" s="205"/>
      <c r="IL66" s="205"/>
      <c r="IM66" s="205"/>
      <c r="IN66" s="205"/>
      <c r="IO66" s="205"/>
      <c r="IP66" s="205"/>
      <c r="IQ66" s="205"/>
      <c r="IR66" s="205"/>
      <c r="IS66" s="205"/>
      <c r="IT66" s="205"/>
      <c r="IU66" s="205"/>
      <c r="IV66" s="205"/>
      <c r="IW66" s="205"/>
      <c r="IX66" s="205"/>
      <c r="IY66" s="205"/>
      <c r="IZ66" s="205"/>
      <c r="JA66" s="205"/>
      <c r="JB66" s="205"/>
      <c r="JC66" s="205"/>
      <c r="JD66" s="205"/>
      <c r="JE66" s="205"/>
      <c r="JF66" s="205"/>
      <c r="JG66" s="205"/>
      <c r="JH66" s="205"/>
      <c r="KY66" s="115"/>
      <c r="KZ66" s="115"/>
      <c r="LA66" s="115"/>
      <c r="LB66" s="115"/>
      <c r="LC66" s="115"/>
      <c r="LD66" s="115"/>
      <c r="LE66" s="115"/>
      <c r="LF66" s="115"/>
      <c r="LG66" s="115"/>
      <c r="LH66" s="115"/>
      <c r="LI66" s="115"/>
      <c r="LJ66" s="115"/>
      <c r="LK66" s="115"/>
      <c r="LL66" s="115"/>
      <c r="LM66" s="115"/>
      <c r="LN66" s="115"/>
      <c r="LO66" s="115"/>
      <c r="LP66" s="115"/>
      <c r="LQ66" s="115"/>
      <c r="MU66" s="9"/>
      <c r="MV66" s="165"/>
      <c r="MW66" s="165"/>
      <c r="MX66" s="165"/>
      <c r="MY66" s="165"/>
      <c r="MZ66" s="165"/>
      <c r="NA66" s="165"/>
      <c r="NB66" s="205"/>
      <c r="NC66" s="205"/>
      <c r="ND66" s="205"/>
      <c r="NE66" s="205"/>
      <c r="NF66" s="205"/>
      <c r="NG66" s="205"/>
      <c r="NH66" s="205"/>
      <c r="NI66" s="205"/>
      <c r="NJ66" s="9"/>
      <c r="NK66" s="9"/>
      <c r="NL66" s="9"/>
      <c r="NM66" s="9"/>
      <c r="NN66" s="9"/>
      <c r="NO66" s="9"/>
      <c r="NP66" s="9"/>
      <c r="NQ66" s="9"/>
      <c r="NR66" s="9"/>
      <c r="NS66" s="9"/>
      <c r="NT66" s="9"/>
      <c r="NU66" s="9"/>
      <c r="NV66" s="9"/>
      <c r="OP66" s="9"/>
      <c r="OQ66" s="9"/>
      <c r="OR66" s="9"/>
      <c r="OS66" s="358">
        <v>37855</v>
      </c>
      <c r="OT66" s="358"/>
      <c r="OU66" s="358"/>
      <c r="OV66" s="358"/>
      <c r="OW66" s="354"/>
      <c r="OX66" s="354"/>
      <c r="OY66" s="354"/>
      <c r="OZ66" s="354"/>
      <c r="PA66" s="354">
        <f>OW66-OS66</f>
        <v>-37855</v>
      </c>
      <c r="PB66" s="354"/>
      <c r="PC66" s="354"/>
      <c r="PD66" s="354"/>
      <c r="PK66" s="9"/>
      <c r="PL66" s="9"/>
      <c r="PM66" s="9"/>
      <c r="PN66" s="32" t="s">
        <v>129</v>
      </c>
      <c r="PO66" s="9"/>
      <c r="PP66" s="9"/>
      <c r="PQ66" s="9"/>
      <c r="PR66" s="9"/>
      <c r="PS66" s="358">
        <v>55264.2</v>
      </c>
      <c r="PT66" s="358"/>
      <c r="PU66" s="358"/>
      <c r="PV66" s="358"/>
      <c r="PW66" s="354"/>
      <c r="PX66" s="354"/>
      <c r="PY66" s="354"/>
      <c r="PZ66" s="354"/>
      <c r="QA66" s="354">
        <f>PW66-PS66</f>
        <v>-55264.2</v>
      </c>
      <c r="QB66" s="354"/>
      <c r="QC66" s="354"/>
      <c r="QD66" s="354"/>
      <c r="QM66" s="9"/>
      <c r="QN66" s="9"/>
      <c r="QO66" s="9"/>
      <c r="QP66" s="9"/>
      <c r="QQ66" s="9"/>
      <c r="QR66" s="9"/>
      <c r="QS66" s="9"/>
      <c r="QT66" s="358">
        <v>61866.7</v>
      </c>
      <c r="QU66" s="358"/>
      <c r="QV66" s="358"/>
      <c r="QW66" s="358"/>
      <c r="QX66" s="354"/>
      <c r="QY66" s="354"/>
      <c r="QZ66" s="354"/>
      <c r="RA66" s="354"/>
      <c r="RB66" s="354">
        <f>QX66-QT66</f>
        <v>-61866.7</v>
      </c>
      <c r="RC66" s="354"/>
      <c r="RD66" s="354"/>
      <c r="RE66" s="354"/>
      <c r="RM66" s="9"/>
      <c r="RN66" s="9"/>
      <c r="RO66" s="9"/>
      <c r="RP66" s="9"/>
      <c r="RQ66" s="9"/>
      <c r="RS66" s="358">
        <v>27784.400000000001</v>
      </c>
      <c r="RT66" s="358"/>
      <c r="RU66" s="358"/>
      <c r="RV66" s="358"/>
      <c r="RW66" s="354"/>
      <c r="RX66" s="354"/>
      <c r="RY66" s="354"/>
      <c r="RZ66" s="354"/>
      <c r="SA66" s="354">
        <f>RW66-RS66</f>
        <v>-27784.400000000001</v>
      </c>
      <c r="SB66" s="354"/>
      <c r="SC66" s="354"/>
      <c r="SD66" s="354"/>
      <c r="SK66" s="9"/>
      <c r="SL66" s="9"/>
      <c r="SM66" s="9"/>
      <c r="SN66" s="9"/>
      <c r="SO66" s="9"/>
      <c r="SP66" s="9"/>
      <c r="SQ66" s="9"/>
      <c r="SR66" s="9"/>
      <c r="SS66" s="9"/>
      <c r="ST66" s="9"/>
      <c r="SU66" s="9"/>
      <c r="SV66" s="9"/>
      <c r="SW66" s="9"/>
      <c r="SX66" s="9"/>
      <c r="SY66" s="9"/>
      <c r="SZ66" s="9"/>
      <c r="TA66" s="9"/>
      <c r="TB66" s="9"/>
      <c r="TC66" s="9"/>
      <c r="TD66" s="9"/>
      <c r="TE66" s="176"/>
      <c r="TF66" s="176"/>
      <c r="TG66" s="176"/>
      <c r="VJ66" s="358">
        <v>52574.6</v>
      </c>
      <c r="VK66" s="358"/>
      <c r="VL66" s="358"/>
      <c r="VM66" s="358"/>
      <c r="VN66" s="354"/>
      <c r="VO66" s="354"/>
      <c r="VP66" s="354"/>
      <c r="VQ66" s="354"/>
      <c r="VR66" s="354">
        <f>VN66-VJ66</f>
        <v>-52574.6</v>
      </c>
      <c r="VS66" s="354"/>
      <c r="VT66" s="354"/>
      <c r="VU66" s="354"/>
      <c r="WJ66" s="358">
        <v>46311.8</v>
      </c>
      <c r="WK66" s="358"/>
      <c r="WL66" s="358"/>
      <c r="WM66" s="358"/>
      <c r="WN66" s="354"/>
      <c r="WO66" s="354"/>
      <c r="WP66" s="354"/>
      <c r="WQ66" s="354"/>
      <c r="WR66" s="354">
        <f>WN66-WJ66</f>
        <v>-46311.8</v>
      </c>
      <c r="WS66" s="354"/>
      <c r="WT66" s="354"/>
      <c r="WU66" s="354"/>
      <c r="XE66" s="358">
        <v>83079.199999999997</v>
      </c>
      <c r="XF66" s="358"/>
      <c r="XG66" s="358"/>
      <c r="XH66" s="358"/>
      <c r="XI66" s="354"/>
      <c r="XJ66" s="354"/>
      <c r="XK66" s="354"/>
      <c r="XL66" s="354"/>
      <c r="XM66" s="354">
        <f>XI66-XE66</f>
        <v>-83079.199999999997</v>
      </c>
      <c r="XN66" s="354"/>
      <c r="XO66" s="354"/>
      <c r="XP66" s="354"/>
      <c r="XW66" s="358">
        <v>53931.8</v>
      </c>
      <c r="XX66" s="358"/>
      <c r="XY66" s="358"/>
      <c r="XZ66" s="358"/>
      <c r="YA66" s="354"/>
      <c r="YB66" s="354"/>
      <c r="YC66" s="354"/>
      <c r="YD66" s="354"/>
      <c r="YE66" s="354">
        <f>YA66-XW66</f>
        <v>-53931.8</v>
      </c>
      <c r="YF66" s="354"/>
      <c r="YG66" s="354"/>
      <c r="YH66" s="354"/>
      <c r="YM66" s="119"/>
      <c r="YN66" s="119"/>
      <c r="YO66" s="119"/>
      <c r="YP66" s="119"/>
      <c r="YQ66" s="119"/>
      <c r="AAG66" s="176"/>
      <c r="AAH66" s="176"/>
      <c r="AAI66" s="176"/>
      <c r="AAJ66" s="176"/>
      <c r="AAK66" s="176"/>
      <c r="AAL66" s="176"/>
      <c r="AAM66" s="176"/>
      <c r="AAN66" s="176"/>
      <c r="AAO66" s="176"/>
      <c r="AAP66" s="176"/>
      <c r="AAQ66" s="176"/>
      <c r="AAR66" s="176"/>
      <c r="AAS66" s="176"/>
      <c r="AAT66" s="176"/>
      <c r="AAU66" s="176"/>
      <c r="AAV66" s="176"/>
      <c r="AAW66" s="176"/>
      <c r="AAX66" s="176"/>
      <c r="AAY66" s="176"/>
      <c r="ABA66" s="165"/>
      <c r="ABB66" s="165"/>
      <c r="ABC66" s="165"/>
      <c r="ABD66" s="165"/>
      <c r="ABE66" s="165"/>
      <c r="ABF66" s="165"/>
      <c r="ABG66" s="165"/>
      <c r="ABH66" s="205"/>
      <c r="ABI66" s="205"/>
      <c r="ABJ66" s="205"/>
      <c r="ABK66" s="205"/>
      <c r="ABL66" s="205"/>
      <c r="ABM66" s="205"/>
      <c r="ABN66" s="205"/>
      <c r="ABO66" s="205"/>
      <c r="ABP66" s="205"/>
      <c r="ABQ66" s="205"/>
      <c r="ABR66" s="205"/>
      <c r="ABS66" s="205"/>
      <c r="ABT66" s="205"/>
      <c r="ABU66" s="205"/>
      <c r="ABV66" s="205"/>
      <c r="ABW66" s="205"/>
      <c r="ABX66" s="205"/>
      <c r="ABY66" s="205"/>
      <c r="ABZ66" s="205"/>
      <c r="ACA66" s="205"/>
      <c r="ACB66" s="205"/>
      <c r="ACC66" s="205"/>
      <c r="ACD66" s="205"/>
      <c r="ACE66" s="205"/>
      <c r="AGI66" s="115"/>
      <c r="AGJ66" s="115"/>
      <c r="AGK66" s="115"/>
      <c r="AGL66" s="115"/>
      <c r="AGM66" s="115"/>
      <c r="AGN66" s="115"/>
      <c r="AGO66" s="115"/>
      <c r="AGP66" s="115"/>
      <c r="AGQ66" s="115"/>
      <c r="AGR66" s="115"/>
      <c r="AGS66" s="138"/>
      <c r="AGT66" s="138"/>
      <c r="AGX66" s="358">
        <v>35419.800000000003</v>
      </c>
      <c r="AGY66" s="358"/>
      <c r="AGZ66" s="358"/>
      <c r="AHA66" s="358"/>
      <c r="AHB66" s="354"/>
      <c r="AHC66" s="354"/>
      <c r="AHD66" s="354"/>
      <c r="AHE66" s="354"/>
      <c r="AHF66" s="354">
        <f>AHB66-AGX66</f>
        <v>-35419.800000000003</v>
      </c>
      <c r="AHG66" s="354"/>
      <c r="AHH66" s="354"/>
      <c r="AHI66" s="354"/>
      <c r="AHM66" s="138"/>
      <c r="AHN66" s="138"/>
      <c r="AHO66" s="32"/>
      <c r="AHP66" s="130"/>
      <c r="AHQ66" s="130"/>
      <c r="AHR66" s="130"/>
      <c r="AHS66" s="130"/>
      <c r="AHT66" s="138"/>
      <c r="AHU66" s="138"/>
      <c r="AHV66" s="138"/>
      <c r="AHW66" s="138"/>
      <c r="AHX66" s="138"/>
      <c r="AHY66" s="114"/>
      <c r="AHZ66" s="40"/>
      <c r="AIA66" s="40"/>
      <c r="AIB66" s="40"/>
      <c r="AIC66" s="114"/>
      <c r="AIZ66" s="125"/>
      <c r="AJI66" s="313" t="s">
        <v>318</v>
      </c>
      <c r="AJJ66" s="313"/>
      <c r="AJK66" s="313"/>
      <c r="AJL66" s="313"/>
      <c r="AJM66" s="313"/>
      <c r="AJN66" s="313"/>
      <c r="AJO66" s="313"/>
      <c r="AJP66" s="313"/>
      <c r="AJQ66" s="313"/>
      <c r="AJR66" s="313"/>
      <c r="AJS66" s="313"/>
      <c r="AJT66" s="313"/>
      <c r="ANX66" s="32" t="s">
        <v>56</v>
      </c>
      <c r="ANY66" s="126"/>
      <c r="ANZ66" s="126"/>
      <c r="AOA66" s="126"/>
      <c r="AOI66" s="32" t="s">
        <v>56</v>
      </c>
      <c r="AOJ66" s="126"/>
      <c r="AOK66" s="126"/>
      <c r="AOL66" s="126"/>
      <c r="AOO66" s="358">
        <v>7253.6</v>
      </c>
      <c r="AOP66" s="358"/>
      <c r="AOQ66" s="358"/>
      <c r="AOR66" s="358"/>
      <c r="AOS66" s="354"/>
      <c r="AOT66" s="354"/>
      <c r="AOU66" s="354"/>
      <c r="AOV66" s="354"/>
      <c r="AOW66" s="354">
        <f>AOS66-AOO66</f>
        <v>-7253.6</v>
      </c>
      <c r="AOX66" s="354"/>
      <c r="AOY66" s="354"/>
      <c r="AOZ66" s="354"/>
      <c r="APE66" s="358">
        <v>37170.800000000003</v>
      </c>
      <c r="APF66" s="358"/>
      <c r="APG66" s="358"/>
      <c r="APH66" s="358"/>
      <c r="API66" s="354"/>
      <c r="APJ66" s="354"/>
      <c r="APK66" s="354"/>
      <c r="APL66" s="354"/>
      <c r="APM66" s="354">
        <f>API66-APE66</f>
        <v>-37170.800000000003</v>
      </c>
      <c r="APN66" s="354"/>
      <c r="APO66" s="354"/>
      <c r="APP66" s="354"/>
      <c r="APQ66" s="175"/>
      <c r="APR66" s="175"/>
      <c r="APS66" s="175"/>
      <c r="APT66" s="175"/>
      <c r="APU66" s="175"/>
      <c r="APV66" s="175"/>
      <c r="APW66" s="175"/>
      <c r="APX66" s="175"/>
      <c r="APY66" s="175"/>
      <c r="APZ66" s="175"/>
      <c r="AQA66" s="175"/>
      <c r="AQB66" s="175"/>
      <c r="AQD66" s="358">
        <v>35353.199999999997</v>
      </c>
      <c r="AQE66" s="358"/>
      <c r="AQF66" s="358"/>
      <c r="AQG66" s="358"/>
      <c r="AQH66" s="354"/>
      <c r="AQI66" s="354"/>
      <c r="AQJ66" s="354"/>
      <c r="AQK66" s="354"/>
      <c r="AQL66" s="354">
        <f>AQH66-AQD66</f>
        <v>-35353.199999999997</v>
      </c>
      <c r="AQM66" s="354"/>
      <c r="AQN66" s="354"/>
      <c r="AQO66" s="354"/>
      <c r="ARC66" s="313" t="s">
        <v>254</v>
      </c>
      <c r="ARD66" s="313"/>
      <c r="ARE66" s="313"/>
      <c r="ARF66" s="313"/>
      <c r="ARG66" s="313" t="s">
        <v>255</v>
      </c>
      <c r="ARH66" s="313"/>
      <c r="ARI66" s="313"/>
      <c r="ARJ66" s="313"/>
      <c r="ARK66" s="313" t="s">
        <v>94</v>
      </c>
      <c r="ARL66" s="313"/>
      <c r="ARM66" s="313"/>
      <c r="ARN66" s="313"/>
      <c r="ASF66" s="313" t="s">
        <v>254</v>
      </c>
      <c r="ASG66" s="313"/>
      <c r="ASH66" s="313"/>
      <c r="ASI66" s="313"/>
      <c r="ASJ66" s="313" t="s">
        <v>255</v>
      </c>
      <c r="ASK66" s="313"/>
      <c r="ASL66" s="313"/>
      <c r="ASM66" s="313"/>
      <c r="ASN66" s="313" t="s">
        <v>94</v>
      </c>
      <c r="ASO66" s="313"/>
      <c r="ASP66" s="313"/>
      <c r="ASQ66" s="313"/>
      <c r="ATC66" s="313" t="s">
        <v>254</v>
      </c>
      <c r="ATD66" s="313"/>
      <c r="ATE66" s="313"/>
      <c r="ATF66" s="313"/>
      <c r="ATG66" s="313" t="s">
        <v>255</v>
      </c>
      <c r="ATH66" s="313"/>
      <c r="ATI66" s="313"/>
      <c r="ATJ66" s="313"/>
      <c r="ATK66" s="313" t="s">
        <v>94</v>
      </c>
      <c r="ATL66" s="313"/>
      <c r="ATM66" s="313"/>
      <c r="ATN66" s="313"/>
      <c r="ATP66" s="32" t="s">
        <v>56</v>
      </c>
      <c r="ATQ66" s="126"/>
      <c r="ATR66" s="126"/>
      <c r="ATS66" s="126"/>
      <c r="ATT66" s="126"/>
      <c r="AUF66" s="313" t="s">
        <v>254</v>
      </c>
      <c r="AUG66" s="313"/>
      <c r="AUH66" s="313"/>
      <c r="AUI66" s="313"/>
      <c r="AUJ66" s="313" t="s">
        <v>255</v>
      </c>
      <c r="AUK66" s="313"/>
      <c r="AUL66" s="313"/>
      <c r="AUM66" s="313"/>
      <c r="AUN66" s="313" t="s">
        <v>94</v>
      </c>
      <c r="AUO66" s="313"/>
      <c r="AUP66" s="313"/>
      <c r="AUQ66" s="313"/>
      <c r="AUT66" s="32" t="s">
        <v>56</v>
      </c>
      <c r="AUU66" s="126"/>
      <c r="AUV66" s="126"/>
      <c r="AUW66" s="126"/>
      <c r="AUY66" s="176"/>
      <c r="AUZ66" s="176"/>
      <c r="AVA66" s="176"/>
      <c r="AVB66" s="176"/>
      <c r="AVC66" s="176"/>
      <c r="AVD66" s="176"/>
      <c r="AVE66" s="176"/>
      <c r="AVF66" s="176"/>
      <c r="AVG66" s="176"/>
      <c r="AVH66" s="176"/>
      <c r="AVI66" s="176"/>
      <c r="AVJ66" s="176"/>
      <c r="AVK66" s="176"/>
      <c r="AVL66" s="176"/>
      <c r="AVM66" s="176"/>
      <c r="AVN66" s="176"/>
      <c r="AVO66" s="313" t="s">
        <v>254</v>
      </c>
      <c r="AVP66" s="313"/>
      <c r="AVQ66" s="313"/>
      <c r="AVR66" s="313"/>
      <c r="AVS66" s="313" t="s">
        <v>255</v>
      </c>
      <c r="AVT66" s="313"/>
      <c r="AVU66" s="313"/>
      <c r="AVV66" s="313"/>
      <c r="AVW66" s="313" t="s">
        <v>94</v>
      </c>
      <c r="AVX66" s="313"/>
      <c r="AVY66" s="313"/>
      <c r="AVZ66" s="313"/>
      <c r="AWZ66" s="32" t="s">
        <v>174</v>
      </c>
      <c r="AXA66" s="130"/>
      <c r="AXB66" s="130"/>
      <c r="AXC66" s="130"/>
      <c r="AXD66" s="130"/>
      <c r="AYM66" s="313" t="s">
        <v>254</v>
      </c>
      <c r="AYN66" s="313"/>
      <c r="AYO66" s="313"/>
      <c r="AYP66" s="313"/>
      <c r="AYQ66" s="313" t="s">
        <v>255</v>
      </c>
      <c r="AYR66" s="313"/>
      <c r="AYS66" s="313"/>
      <c r="AYT66" s="313"/>
      <c r="AYU66" s="313" t="s">
        <v>94</v>
      </c>
      <c r="AYV66" s="313"/>
      <c r="AYW66" s="313"/>
      <c r="AYX66" s="313"/>
      <c r="BAW66" s="176"/>
      <c r="BAX66" s="176"/>
      <c r="BAY66" s="176"/>
      <c r="BAZ66" s="176"/>
      <c r="BBA66" s="176"/>
      <c r="BBB66" s="176"/>
      <c r="BBC66" s="176"/>
      <c r="BBD66" s="176"/>
      <c r="BBE66" s="176"/>
      <c r="BBF66" s="176"/>
      <c r="BBG66" s="176"/>
      <c r="BBH66" s="176"/>
      <c r="BBI66" s="176"/>
      <c r="BBJ66" s="176"/>
      <c r="BBK66" s="176"/>
      <c r="BBL66" s="176"/>
      <c r="BBM66" s="176"/>
      <c r="BBN66" s="176"/>
      <c r="BHH66" s="33"/>
      <c r="BHI66" s="34"/>
      <c r="BHJ66" s="10"/>
      <c r="BHK66" s="10"/>
      <c r="BHL66" s="10"/>
      <c r="BHM66" s="10"/>
      <c r="BHN66" s="10"/>
      <c r="BHO66" s="35"/>
      <c r="BOA66" s="36"/>
      <c r="BOB66" s="37"/>
      <c r="BOC66" s="37"/>
      <c r="BOD66" s="37"/>
      <c r="BOE66" s="37"/>
      <c r="BOF66" s="37"/>
      <c r="BOG66" s="37"/>
      <c r="BOH66" s="37"/>
      <c r="BOI66" s="37"/>
      <c r="BOJ66" s="47"/>
      <c r="BOS66" s="38"/>
      <c r="BOT66" s="37"/>
      <c r="BOU66" s="37"/>
      <c r="BOV66" s="37"/>
      <c r="BOW66" s="37"/>
      <c r="BOX66" s="39"/>
    </row>
    <row r="67" spans="16:1774" ht="15.75" customHeight="1" x14ac:dyDescent="0.2">
      <c r="AF67" s="176"/>
      <c r="AG67" s="176"/>
      <c r="AH67" s="176"/>
      <c r="AI67" s="205"/>
      <c r="AJ67" s="205"/>
      <c r="AK67" s="205"/>
      <c r="AL67" s="205"/>
      <c r="AM67" s="205"/>
      <c r="AN67" s="205"/>
      <c r="AO67" s="205"/>
      <c r="AP67" s="205"/>
      <c r="AQ67" s="205"/>
      <c r="AR67" s="205"/>
      <c r="AS67" s="205"/>
      <c r="AT67" s="205"/>
      <c r="AU67" s="205"/>
      <c r="AV67" s="205"/>
      <c r="AW67" s="205"/>
      <c r="AX67" s="205"/>
      <c r="AY67" s="205"/>
      <c r="AZ67" s="205"/>
      <c r="BA67" s="205"/>
      <c r="BB67" s="205"/>
      <c r="BC67" s="205"/>
      <c r="BD67" s="176"/>
      <c r="BE67" s="176"/>
      <c r="BF67" s="176"/>
      <c r="BG67" s="176"/>
      <c r="BH67" s="176"/>
      <c r="BI67" s="176"/>
      <c r="BJ67" s="176"/>
      <c r="BW67" s="205"/>
      <c r="BX67" s="205"/>
      <c r="BY67" s="205"/>
      <c r="BZ67" s="205"/>
      <c r="CA67" s="205"/>
      <c r="CB67" s="205"/>
      <c r="CC67" s="205"/>
      <c r="CD67" s="205"/>
      <c r="CE67" s="205"/>
      <c r="CF67" s="205"/>
      <c r="CG67" s="205"/>
      <c r="CH67" s="205"/>
      <c r="CI67" s="205"/>
      <c r="CJ67" s="205"/>
      <c r="CK67" s="205"/>
      <c r="CL67" s="205"/>
      <c r="CM67" s="205"/>
      <c r="CN67" s="205"/>
      <c r="CO67" s="205"/>
      <c r="CP67" s="205"/>
      <c r="CQ67" s="205"/>
      <c r="CU67" s="175"/>
      <c r="CV67" s="175"/>
      <c r="CW67" s="175"/>
      <c r="CX67" s="175"/>
      <c r="CY67" s="175"/>
      <c r="CZ67" s="175"/>
      <c r="DA67" s="175"/>
      <c r="DB67" s="175"/>
      <c r="DC67" s="175"/>
      <c r="DD67" s="175"/>
      <c r="DM67" s="175"/>
      <c r="DZ67" s="175"/>
      <c r="EA67" s="175"/>
      <c r="EB67" s="175"/>
      <c r="EC67" s="175"/>
      <c r="ED67" s="175"/>
      <c r="EM67" s="119"/>
      <c r="EN67" s="205"/>
      <c r="EO67" s="205"/>
      <c r="EP67" s="205"/>
      <c r="EQ67" s="205"/>
      <c r="ER67" s="205"/>
      <c r="ES67" s="205"/>
      <c r="ET67" s="205"/>
      <c r="EU67" s="205"/>
      <c r="EV67" s="205"/>
      <c r="EW67" s="205"/>
      <c r="EX67" s="205"/>
      <c r="EY67" s="205"/>
      <c r="EZ67" s="205"/>
      <c r="FA67" s="205"/>
      <c r="FB67" s="205"/>
      <c r="FC67" s="205"/>
      <c r="FD67" s="205"/>
      <c r="FE67" s="205"/>
      <c r="FF67" s="205"/>
      <c r="FG67" s="205"/>
      <c r="FP67" s="121"/>
      <c r="FQ67" s="121"/>
      <c r="FR67" s="121"/>
      <c r="FS67" s="121"/>
      <c r="HH67" s="119"/>
      <c r="HI67" s="119"/>
      <c r="IJ67" s="205"/>
      <c r="IK67" s="205"/>
      <c r="IL67" s="205"/>
      <c r="IM67" s="205"/>
      <c r="IN67" s="205"/>
      <c r="IO67" s="205"/>
      <c r="IP67" s="205"/>
      <c r="IQ67" s="205"/>
      <c r="IR67" s="205"/>
      <c r="IS67" s="205"/>
      <c r="IT67" s="205"/>
      <c r="IU67" s="205"/>
      <c r="IV67" s="205"/>
      <c r="IW67" s="205"/>
      <c r="IX67" s="205"/>
      <c r="IY67" s="205"/>
      <c r="IZ67" s="205"/>
      <c r="JA67" s="205"/>
      <c r="JB67" s="205"/>
      <c r="JC67" s="205"/>
      <c r="JD67" s="205"/>
      <c r="JE67" s="205"/>
      <c r="JF67" s="205"/>
      <c r="JG67" s="205"/>
      <c r="JH67" s="205"/>
      <c r="KQ67" s="464" t="s">
        <v>338</v>
      </c>
      <c r="KR67" s="464"/>
      <c r="KS67" s="464"/>
      <c r="KT67" s="464"/>
      <c r="KU67" s="464"/>
      <c r="KV67" s="464"/>
      <c r="KX67" s="320" t="s">
        <v>231</v>
      </c>
      <c r="KY67" s="333"/>
      <c r="KZ67" s="333"/>
      <c r="LA67" s="333"/>
      <c r="LB67" s="333"/>
      <c r="LC67" s="334"/>
      <c r="LD67" s="311" t="s">
        <v>80</v>
      </c>
      <c r="LE67" s="309"/>
      <c r="LF67" s="310"/>
      <c r="LG67" s="311" t="s">
        <v>81</v>
      </c>
      <c r="LH67" s="309"/>
      <c r="LI67" s="310"/>
      <c r="LJ67" s="311" t="s">
        <v>82</v>
      </c>
      <c r="LK67" s="333"/>
      <c r="LL67" s="334"/>
      <c r="LM67" s="311" t="s">
        <v>83</v>
      </c>
      <c r="LN67" s="309"/>
      <c r="LO67" s="309"/>
      <c r="LP67" s="310"/>
      <c r="LS67" s="335" t="s">
        <v>334</v>
      </c>
      <c r="LT67" s="335"/>
      <c r="LU67" s="335"/>
      <c r="LV67" s="335"/>
      <c r="LW67" s="335"/>
      <c r="LX67" s="335"/>
      <c r="MA67" s="313" t="s">
        <v>234</v>
      </c>
      <c r="MB67" s="313"/>
      <c r="MC67" s="313"/>
      <c r="MD67" s="313"/>
      <c r="ME67" s="313"/>
      <c r="MF67" s="313"/>
      <c r="MG67" s="313"/>
      <c r="MH67" s="309" t="s">
        <v>80</v>
      </c>
      <c r="MI67" s="309"/>
      <c r="MJ67" s="310"/>
      <c r="MK67" s="311" t="s">
        <v>81</v>
      </c>
      <c r="ML67" s="309"/>
      <c r="MM67" s="310"/>
      <c r="MN67" s="311" t="s">
        <v>82</v>
      </c>
      <c r="MO67" s="333"/>
      <c r="MP67" s="334"/>
      <c r="MQ67" s="311" t="s">
        <v>83</v>
      </c>
      <c r="MR67" s="309"/>
      <c r="MS67" s="309"/>
      <c r="MT67" s="310"/>
      <c r="MU67" s="9"/>
      <c r="MV67" s="165"/>
      <c r="MW67" s="165"/>
      <c r="MX67" s="165"/>
      <c r="MY67" s="165"/>
      <c r="MZ67" s="165"/>
      <c r="NA67" s="165"/>
      <c r="NB67" s="205"/>
      <c r="NC67" s="205"/>
      <c r="ND67" s="205"/>
      <c r="NE67" s="205"/>
      <c r="NF67" s="205"/>
      <c r="NG67" s="205"/>
      <c r="NH67" s="205"/>
      <c r="NI67" s="205"/>
      <c r="NJ67" s="205"/>
      <c r="NK67" s="205"/>
      <c r="NL67" s="205"/>
      <c r="NM67" s="205"/>
      <c r="NN67" s="205"/>
      <c r="NO67" s="9"/>
      <c r="NP67" s="9"/>
      <c r="NQ67" s="205"/>
      <c r="NR67" s="205"/>
      <c r="NS67" s="205"/>
      <c r="NT67" s="205"/>
      <c r="NU67" s="205"/>
      <c r="NV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32" t="s">
        <v>124</v>
      </c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32"/>
      <c r="RK67" s="9"/>
      <c r="RL67" s="9"/>
      <c r="RM67" s="9"/>
      <c r="RN67" s="9"/>
      <c r="RO67" s="9"/>
      <c r="RP67" s="9"/>
      <c r="RQ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176"/>
      <c r="TF67" s="176"/>
      <c r="TG67" s="176"/>
      <c r="XV67" s="119"/>
      <c r="XW67" s="119"/>
      <c r="XX67" s="119"/>
      <c r="XY67" s="119"/>
      <c r="XZ67" s="119"/>
      <c r="YA67" s="119"/>
      <c r="YB67" s="119"/>
      <c r="YC67" s="119"/>
      <c r="YD67" s="119"/>
      <c r="YE67" s="119"/>
      <c r="YF67" s="119"/>
      <c r="YG67" s="119"/>
      <c r="YH67" s="119"/>
      <c r="YI67" s="119"/>
      <c r="YJ67" s="119"/>
      <c r="YK67" s="119"/>
      <c r="YL67" s="119"/>
      <c r="YM67" s="119"/>
      <c r="YN67" s="119"/>
      <c r="YO67" s="119"/>
      <c r="YP67" s="119"/>
      <c r="YQ67" s="119"/>
      <c r="ZW67" s="335" t="s">
        <v>335</v>
      </c>
      <c r="ZX67" s="335"/>
      <c r="ZY67" s="335"/>
      <c r="ZZ67" s="335"/>
      <c r="AAA67" s="335"/>
      <c r="AAB67" s="335"/>
      <c r="AAC67" s="335"/>
      <c r="AAD67" s="335"/>
      <c r="AAG67" s="176"/>
      <c r="AAH67" s="176"/>
      <c r="AAI67" s="176"/>
      <c r="AAJ67" s="176"/>
      <c r="AAK67" s="176"/>
      <c r="AAL67" s="176"/>
      <c r="AAM67" s="176"/>
      <c r="AAN67" s="176"/>
      <c r="AAO67" s="176"/>
      <c r="AAP67" s="176"/>
      <c r="AAQ67" s="176"/>
      <c r="AAR67" s="176"/>
      <c r="AAS67" s="176"/>
      <c r="AAT67" s="176"/>
      <c r="AAU67" s="176"/>
      <c r="AAV67" s="176"/>
      <c r="AAW67" s="176"/>
      <c r="AAX67" s="176"/>
      <c r="AAY67" s="176"/>
      <c r="ABA67" s="165"/>
      <c r="ABB67" s="165"/>
      <c r="ABC67" s="165"/>
      <c r="ABD67" s="165"/>
      <c r="ABE67" s="165"/>
      <c r="ABF67" s="165"/>
      <c r="ABG67" s="165"/>
      <c r="ABH67" s="205"/>
      <c r="ABI67" s="205"/>
      <c r="ABJ67" s="205"/>
      <c r="ABK67" s="205"/>
      <c r="ABL67" s="205"/>
      <c r="ABM67" s="205"/>
      <c r="ABN67" s="205"/>
      <c r="ABO67" s="205"/>
      <c r="ABP67" s="205"/>
      <c r="ABQ67" s="205"/>
      <c r="ABR67" s="205"/>
      <c r="ABS67" s="205"/>
      <c r="ABT67" s="205"/>
      <c r="ABU67" s="205"/>
      <c r="ABV67" s="205"/>
      <c r="ABW67" s="205"/>
      <c r="ABX67" s="205"/>
      <c r="ABY67" s="205"/>
      <c r="ABZ67" s="205"/>
      <c r="ACA67" s="205"/>
      <c r="ACB67" s="205"/>
      <c r="ACC67" s="205"/>
      <c r="ACD67" s="205"/>
      <c r="ACE67" s="205"/>
      <c r="AGI67" s="115"/>
      <c r="AGJ67" s="115"/>
      <c r="AGK67" s="115"/>
      <c r="AGL67" s="115"/>
      <c r="AGM67" s="115"/>
      <c r="AGN67" s="115"/>
      <c r="AGO67" s="115"/>
      <c r="AGP67" s="115"/>
      <c r="AGQ67" s="115"/>
      <c r="AGR67" s="115"/>
      <c r="AGS67" s="138"/>
      <c r="AGT67" s="138"/>
      <c r="AGU67" s="138"/>
      <c r="AGV67" s="138"/>
      <c r="AGW67" s="138"/>
      <c r="AGX67" s="138"/>
      <c r="AGY67" s="138"/>
      <c r="AGZ67" s="138"/>
      <c r="AHA67" s="139"/>
      <c r="AHB67" s="140"/>
      <c r="AHC67" s="140"/>
      <c r="AHD67" s="140"/>
      <c r="AHE67" s="140"/>
      <c r="AHF67" s="140"/>
      <c r="AHG67" s="10"/>
      <c r="AHH67" s="10"/>
      <c r="AHI67" s="10"/>
      <c r="AHJ67" s="10"/>
      <c r="AHK67" s="10"/>
      <c r="AHL67" s="10"/>
      <c r="AHM67" s="141"/>
      <c r="AHN67" s="140"/>
      <c r="AHO67" s="140"/>
      <c r="AHP67" s="10"/>
      <c r="AHQ67" s="10"/>
      <c r="AHR67" s="10"/>
      <c r="AHS67" s="10"/>
      <c r="AHT67" s="138"/>
      <c r="AHU67" s="138"/>
      <c r="AHV67" s="138"/>
      <c r="AHW67" s="138"/>
      <c r="AHX67" s="138"/>
      <c r="AHY67" s="114"/>
      <c r="AHZ67" s="40"/>
      <c r="AIA67" s="40"/>
      <c r="AIB67" s="40"/>
      <c r="AIC67" s="114"/>
      <c r="AIP67" s="154"/>
      <c r="AIQ67" s="154"/>
      <c r="AIR67" s="154"/>
      <c r="AIS67" s="154"/>
      <c r="AIT67" s="154"/>
      <c r="AIU67" s="154"/>
      <c r="AIV67" s="154"/>
      <c r="AIW67" s="154"/>
      <c r="AIZ67" s="154"/>
      <c r="AJA67" s="154"/>
      <c r="AJB67" s="154"/>
      <c r="AJC67" s="154"/>
      <c r="AJD67" s="154"/>
      <c r="AJE67" s="154"/>
      <c r="AJI67" s="313" t="s">
        <v>254</v>
      </c>
      <c r="AJJ67" s="313"/>
      <c r="AJK67" s="313"/>
      <c r="AJL67" s="313"/>
      <c r="AJM67" s="313" t="s">
        <v>255</v>
      </c>
      <c r="AJN67" s="313"/>
      <c r="AJO67" s="313"/>
      <c r="AJP67" s="313"/>
      <c r="AJQ67" s="313" t="s">
        <v>94</v>
      </c>
      <c r="AJR67" s="313"/>
      <c r="AJS67" s="313"/>
      <c r="AJT67" s="313"/>
      <c r="AJY67" s="130"/>
      <c r="ANX67" s="32" t="s">
        <v>149</v>
      </c>
      <c r="ANY67" s="126"/>
      <c r="ANZ67" s="126"/>
      <c r="AOA67" s="126"/>
      <c r="AOI67" s="32" t="s">
        <v>153</v>
      </c>
      <c r="AOJ67" s="126"/>
      <c r="AOK67" s="126"/>
      <c r="AOL67" s="126"/>
      <c r="ARC67" s="358">
        <v>26921.4</v>
      </c>
      <c r="ARD67" s="358"/>
      <c r="ARE67" s="358"/>
      <c r="ARF67" s="358"/>
      <c r="ARG67" s="354"/>
      <c r="ARH67" s="354"/>
      <c r="ARI67" s="354"/>
      <c r="ARJ67" s="354"/>
      <c r="ARK67" s="354">
        <f>ARG67-ARC67</f>
        <v>-26921.4</v>
      </c>
      <c r="ARL67" s="354"/>
      <c r="ARM67" s="354"/>
      <c r="ARN67" s="354"/>
      <c r="ASF67" s="358">
        <v>42389.4</v>
      </c>
      <c r="ASG67" s="358"/>
      <c r="ASH67" s="358"/>
      <c r="ASI67" s="358"/>
      <c r="ASJ67" s="354"/>
      <c r="ASK67" s="354"/>
      <c r="ASL67" s="354"/>
      <c r="ASM67" s="354"/>
      <c r="ASN67" s="354">
        <f>ASJ67-ASF67</f>
        <v>-42389.4</v>
      </c>
      <c r="ASO67" s="354"/>
      <c r="ASP67" s="354"/>
      <c r="ASQ67" s="354"/>
      <c r="ATC67" s="358">
        <v>42365.8</v>
      </c>
      <c r="ATD67" s="358"/>
      <c r="ATE67" s="358"/>
      <c r="ATF67" s="358"/>
      <c r="ATG67" s="354"/>
      <c r="ATH67" s="354"/>
      <c r="ATI67" s="354"/>
      <c r="ATJ67" s="354"/>
      <c r="ATK67" s="354">
        <f>ATG67-ATC67</f>
        <v>-42365.8</v>
      </c>
      <c r="ATL67" s="354"/>
      <c r="ATM67" s="354"/>
      <c r="ATN67" s="354"/>
      <c r="ATP67" s="32" t="s">
        <v>160</v>
      </c>
      <c r="ATQ67" s="126"/>
      <c r="ATR67" s="126"/>
      <c r="ATS67" s="126"/>
      <c r="ATT67" s="126"/>
      <c r="AUF67" s="358">
        <v>29663.599999999999</v>
      </c>
      <c r="AUG67" s="358"/>
      <c r="AUH67" s="358"/>
      <c r="AUI67" s="358"/>
      <c r="AUJ67" s="354"/>
      <c r="AUK67" s="354"/>
      <c r="AUL67" s="354"/>
      <c r="AUM67" s="354"/>
      <c r="AUN67" s="354">
        <f>AUJ67-AUF67</f>
        <v>-29663.599999999999</v>
      </c>
      <c r="AUO67" s="354"/>
      <c r="AUP67" s="354"/>
      <c r="AUQ67" s="354"/>
      <c r="AUT67" s="32" t="s">
        <v>164</v>
      </c>
      <c r="AUU67" s="126"/>
      <c r="AUV67" s="126"/>
      <c r="AUW67" s="126"/>
      <c r="AUY67" s="176"/>
      <c r="AUZ67" s="176"/>
      <c r="AVA67" s="176"/>
      <c r="AVB67" s="176"/>
      <c r="AVC67" s="176"/>
      <c r="AVD67" s="176"/>
      <c r="AVE67" s="176"/>
      <c r="AVF67" s="176"/>
      <c r="AVG67" s="176"/>
      <c r="AVH67" s="176"/>
      <c r="AVI67" s="176"/>
      <c r="AVJ67" s="176"/>
      <c r="AVK67" s="176"/>
      <c r="AVL67" s="176"/>
      <c r="AVM67" s="176"/>
      <c r="AVN67" s="176"/>
      <c r="AVO67" s="358">
        <v>43088.6</v>
      </c>
      <c r="AVP67" s="358"/>
      <c r="AVQ67" s="358"/>
      <c r="AVR67" s="358"/>
      <c r="AVS67" s="354"/>
      <c r="AVT67" s="354"/>
      <c r="AVU67" s="354"/>
      <c r="AVV67" s="354"/>
      <c r="AVW67" s="354">
        <f>AVS67-AVO67</f>
        <v>-43088.6</v>
      </c>
      <c r="AVX67" s="354"/>
      <c r="AVY67" s="354"/>
      <c r="AVZ67" s="354"/>
      <c r="AWZ67" s="122" t="s">
        <v>184</v>
      </c>
      <c r="AXA67" s="130"/>
      <c r="AXB67" s="130"/>
      <c r="AXC67" s="130"/>
      <c r="AXD67" s="130"/>
      <c r="AYM67" s="358">
        <v>31355.599999999999</v>
      </c>
      <c r="AYN67" s="358"/>
      <c r="AYO67" s="358"/>
      <c r="AYP67" s="358"/>
      <c r="AYQ67" s="354"/>
      <c r="AYR67" s="354"/>
      <c r="AYS67" s="354"/>
      <c r="AYT67" s="354"/>
      <c r="AYU67" s="354">
        <f>AYQ67-AYM67</f>
        <v>-31355.599999999999</v>
      </c>
      <c r="AYV67" s="354"/>
      <c r="AYW67" s="354"/>
      <c r="AYX67" s="354"/>
      <c r="BAW67" s="176"/>
      <c r="BAX67" s="176"/>
      <c r="BAY67" s="176"/>
      <c r="BAZ67" s="176"/>
      <c r="BBA67" s="176"/>
      <c r="BBB67" s="176"/>
      <c r="BBC67" s="176"/>
      <c r="BBD67" s="176"/>
      <c r="BBE67" s="176"/>
      <c r="BBF67" s="176"/>
      <c r="BBG67" s="176"/>
      <c r="BBH67" s="176"/>
      <c r="BBI67" s="176"/>
      <c r="BBJ67" s="176"/>
      <c r="BBK67" s="176"/>
      <c r="BBL67" s="176"/>
      <c r="BBM67" s="176"/>
      <c r="BBN67" s="176"/>
      <c r="BHH67" s="33"/>
      <c r="BHI67" s="34"/>
      <c r="BHJ67" s="10"/>
      <c r="BHK67" s="10"/>
      <c r="BHL67" s="10"/>
      <c r="BHM67" s="10"/>
      <c r="BHN67" s="10"/>
      <c r="BHO67" s="35"/>
      <c r="BOA67" s="36"/>
      <c r="BOB67" s="37"/>
      <c r="BOC67" s="37"/>
      <c r="BOD67" s="37"/>
      <c r="BOE67" s="37"/>
      <c r="BOF67" s="37"/>
      <c r="BOG67" s="37"/>
      <c r="BOH67" s="37"/>
      <c r="BOI67" s="37"/>
      <c r="BOJ67" s="47"/>
      <c r="BOS67" s="38"/>
      <c r="BOT67" s="37"/>
      <c r="BOU67" s="37"/>
      <c r="BOV67" s="37"/>
      <c r="BOW67" s="37"/>
      <c r="BOX67" s="39"/>
    </row>
    <row r="68" spans="16:1774" ht="15.75" customHeight="1" x14ac:dyDescent="0.2">
      <c r="P68" s="464" t="s">
        <v>333</v>
      </c>
      <c r="Q68" s="464"/>
      <c r="R68" s="464"/>
      <c r="S68" s="464"/>
      <c r="T68" s="464"/>
      <c r="U68" s="464"/>
      <c r="V68" s="464"/>
      <c r="W68" s="464"/>
      <c r="AF68" s="176"/>
      <c r="AG68" s="176"/>
      <c r="AH68" s="176"/>
      <c r="AI68" s="205"/>
      <c r="AJ68" s="205"/>
      <c r="AK68" s="205"/>
      <c r="AL68" s="205"/>
      <c r="AM68" s="205"/>
      <c r="AN68" s="205"/>
      <c r="AO68" s="205"/>
      <c r="AP68" s="205"/>
      <c r="AQ68" s="205"/>
      <c r="AR68" s="205"/>
      <c r="AS68" s="205"/>
      <c r="AT68" s="205"/>
      <c r="AU68" s="205"/>
      <c r="AV68" s="205"/>
      <c r="AW68" s="205"/>
      <c r="AX68" s="205"/>
      <c r="AY68" s="205"/>
      <c r="AZ68" s="205"/>
      <c r="BA68" s="205"/>
      <c r="BB68" s="205"/>
      <c r="BC68" s="205"/>
      <c r="BD68" s="176"/>
      <c r="BE68" s="176"/>
      <c r="BF68" s="176"/>
      <c r="BG68" s="176"/>
      <c r="BH68" s="176"/>
      <c r="BI68" s="176"/>
      <c r="BJ68" s="176"/>
      <c r="BW68" s="205"/>
      <c r="BX68" s="205"/>
      <c r="BY68" s="205"/>
      <c r="BZ68" s="205"/>
      <c r="CA68" s="205"/>
      <c r="CB68" s="205"/>
      <c r="CC68" s="205"/>
      <c r="CD68" s="205"/>
      <c r="CE68" s="205"/>
      <c r="CF68" s="205"/>
      <c r="CG68" s="205"/>
      <c r="CH68" s="205"/>
      <c r="CI68" s="205"/>
      <c r="CJ68" s="205"/>
      <c r="CK68" s="205"/>
      <c r="CL68" s="205"/>
      <c r="CM68" s="205"/>
      <c r="CN68" s="205"/>
      <c r="CO68" s="205"/>
      <c r="CP68" s="205"/>
      <c r="CQ68" s="205"/>
      <c r="CU68" s="175"/>
      <c r="CV68" s="175"/>
      <c r="CW68" s="175"/>
      <c r="CX68" s="175"/>
      <c r="CY68" s="175"/>
      <c r="CZ68" s="175"/>
      <c r="DA68" s="175"/>
      <c r="DB68" s="175"/>
      <c r="DC68" s="175"/>
      <c r="DD68" s="175"/>
      <c r="DM68" s="175"/>
      <c r="DZ68" s="175"/>
      <c r="EA68" s="175"/>
      <c r="EB68" s="175"/>
      <c r="EC68" s="175"/>
      <c r="ED68" s="175"/>
      <c r="EM68" s="119"/>
      <c r="EN68" s="205"/>
      <c r="EO68" s="205"/>
      <c r="EP68" s="205"/>
      <c r="EQ68" s="205"/>
      <c r="ER68" s="205"/>
      <c r="ES68" s="205"/>
      <c r="ET68" s="205"/>
      <c r="EU68" s="205"/>
      <c r="EV68" s="205"/>
      <c r="EW68" s="205"/>
      <c r="EX68" s="205"/>
      <c r="EY68" s="205"/>
      <c r="EZ68" s="205"/>
      <c r="FA68" s="205"/>
      <c r="FB68" s="205"/>
      <c r="FC68" s="205"/>
      <c r="FD68" s="205"/>
      <c r="FE68" s="205"/>
      <c r="FF68" s="205"/>
      <c r="FG68" s="205"/>
      <c r="FP68" s="121"/>
      <c r="FQ68" s="121"/>
      <c r="FR68" s="121"/>
      <c r="FS68" s="121"/>
      <c r="GB68" s="175"/>
      <c r="GC68" s="175"/>
      <c r="GD68" s="175"/>
      <c r="GE68" s="175"/>
      <c r="GF68" s="175"/>
      <c r="GG68" s="175"/>
      <c r="GH68" s="313" t="s">
        <v>339</v>
      </c>
      <c r="GI68" s="313"/>
      <c r="GJ68" s="313"/>
      <c r="GK68" s="313"/>
      <c r="GL68" s="313"/>
      <c r="GM68" s="313"/>
      <c r="GN68" s="313"/>
      <c r="GO68" s="313"/>
      <c r="GP68" s="313"/>
      <c r="GQ68" s="313"/>
      <c r="GR68" s="313"/>
      <c r="GS68" s="313"/>
      <c r="GT68" s="313"/>
      <c r="GU68" s="313"/>
      <c r="GV68" s="313"/>
      <c r="GW68" s="313"/>
      <c r="GX68" s="175"/>
      <c r="GY68" s="175"/>
      <c r="IJ68" s="205"/>
      <c r="IK68" s="205"/>
      <c r="IL68" s="205"/>
      <c r="IM68" s="205"/>
      <c r="IN68" s="205"/>
      <c r="IO68" s="205"/>
      <c r="IP68" s="205"/>
      <c r="IQ68" s="205"/>
      <c r="IR68" s="205"/>
      <c r="IS68" s="205"/>
      <c r="IT68" s="205"/>
      <c r="IU68" s="205"/>
      <c r="IV68" s="205"/>
      <c r="IW68" s="205"/>
      <c r="IX68" s="205"/>
      <c r="IY68" s="205"/>
      <c r="IZ68" s="205"/>
      <c r="JA68" s="205"/>
      <c r="JB68" s="205"/>
      <c r="JC68" s="205"/>
      <c r="JD68" s="205"/>
      <c r="JE68" s="205"/>
      <c r="JF68" s="205"/>
      <c r="JG68" s="205"/>
      <c r="JH68" s="205"/>
      <c r="JR68" s="165"/>
      <c r="JS68" s="165"/>
      <c r="JT68" s="165"/>
      <c r="JU68" s="165"/>
      <c r="JV68" s="165"/>
      <c r="JW68" s="165"/>
      <c r="JX68" s="165"/>
      <c r="JY68" s="165"/>
      <c r="JZ68" s="165"/>
      <c r="KA68" s="165"/>
      <c r="KB68" s="165"/>
      <c r="KC68" s="165"/>
      <c r="KD68" s="165"/>
      <c r="KE68" s="165"/>
      <c r="KF68" s="165"/>
      <c r="KG68" s="165"/>
      <c r="KH68" s="165"/>
      <c r="KI68" s="165"/>
      <c r="KJ68" s="165"/>
      <c r="KK68" s="165"/>
      <c r="KL68" s="165"/>
      <c r="KM68" s="165"/>
      <c r="KN68" s="165"/>
      <c r="KO68" s="165"/>
      <c r="KP68" s="165"/>
      <c r="KQ68" s="165"/>
      <c r="KR68" s="165"/>
      <c r="KS68" s="165"/>
      <c r="KX68" s="311" t="s">
        <v>84</v>
      </c>
      <c r="KY68" s="333"/>
      <c r="KZ68" s="333"/>
      <c r="LA68" s="333"/>
      <c r="LB68" s="333"/>
      <c r="LC68" s="334"/>
      <c r="LD68" s="311">
        <v>0</v>
      </c>
      <c r="LE68" s="333"/>
      <c r="LF68" s="334"/>
      <c r="LG68" s="311">
        <v>0</v>
      </c>
      <c r="LH68" s="333"/>
      <c r="LI68" s="334"/>
      <c r="LJ68" s="311">
        <f>LG68-LD68</f>
        <v>0</v>
      </c>
      <c r="LK68" s="333"/>
      <c r="LL68" s="334"/>
      <c r="LM68" s="311" t="s">
        <v>73</v>
      </c>
      <c r="LN68" s="333"/>
      <c r="LO68" s="333"/>
      <c r="LP68" s="334"/>
      <c r="MA68" s="340" t="s">
        <v>84</v>
      </c>
      <c r="MB68" s="340"/>
      <c r="MC68" s="340"/>
      <c r="MD68" s="340"/>
      <c r="ME68" s="340"/>
      <c r="MF68" s="340"/>
      <c r="MG68" s="340"/>
      <c r="MH68" s="309">
        <v>0</v>
      </c>
      <c r="MI68" s="333"/>
      <c r="MJ68" s="334"/>
      <c r="MK68" s="311">
        <v>0</v>
      </c>
      <c r="ML68" s="333"/>
      <c r="MM68" s="334"/>
      <c r="MN68" s="311">
        <f>MK68-MH68</f>
        <v>0</v>
      </c>
      <c r="MO68" s="333"/>
      <c r="MP68" s="334"/>
      <c r="MQ68" s="311" t="s">
        <v>73</v>
      </c>
      <c r="MR68" s="333"/>
      <c r="MS68" s="333"/>
      <c r="MT68" s="334"/>
      <c r="MU68" s="9"/>
      <c r="MV68" s="165"/>
      <c r="MW68" s="165"/>
      <c r="MX68" s="165"/>
      <c r="MY68" s="165"/>
      <c r="MZ68" s="165"/>
      <c r="NA68" s="9"/>
      <c r="NB68" s="205"/>
      <c r="NC68" s="205"/>
      <c r="ND68" s="205"/>
      <c r="NE68" s="205"/>
      <c r="NF68" s="205"/>
      <c r="NG68" s="205"/>
      <c r="NH68" s="205"/>
      <c r="NI68" s="205"/>
      <c r="NJ68" s="205"/>
      <c r="NK68" s="205"/>
      <c r="NL68" s="205"/>
      <c r="NM68" s="205"/>
      <c r="NN68" s="205"/>
      <c r="NO68" s="9"/>
      <c r="NP68" s="9"/>
      <c r="NQ68" s="205"/>
      <c r="NR68" s="205"/>
      <c r="NS68" s="205"/>
      <c r="NT68" s="205"/>
      <c r="NU68" s="205"/>
      <c r="NV68" s="9"/>
      <c r="NW68" s="320" t="s">
        <v>220</v>
      </c>
      <c r="NX68" s="333"/>
      <c r="NY68" s="333"/>
      <c r="NZ68" s="333"/>
      <c r="OA68" s="333"/>
      <c r="OB68" s="334"/>
      <c r="OC68" s="311" t="s">
        <v>80</v>
      </c>
      <c r="OD68" s="309"/>
      <c r="OE68" s="310"/>
      <c r="OF68" s="311" t="s">
        <v>81</v>
      </c>
      <c r="OG68" s="309"/>
      <c r="OH68" s="310"/>
      <c r="OI68" s="311" t="s">
        <v>82</v>
      </c>
      <c r="OJ68" s="333"/>
      <c r="OK68" s="334"/>
      <c r="OL68" s="311" t="s">
        <v>83</v>
      </c>
      <c r="OM68" s="309"/>
      <c r="ON68" s="309"/>
      <c r="OO68" s="310"/>
      <c r="OP68" s="9"/>
      <c r="OQ68" s="9"/>
      <c r="OR68" s="9"/>
      <c r="OS68" s="313" t="s">
        <v>314</v>
      </c>
      <c r="OT68" s="313"/>
      <c r="OU68" s="313"/>
      <c r="OV68" s="313"/>
      <c r="OW68" s="313"/>
      <c r="OX68" s="313"/>
      <c r="OY68" s="313"/>
      <c r="OZ68" s="313"/>
      <c r="PA68" s="313"/>
      <c r="PB68" s="313"/>
      <c r="PC68" s="313"/>
      <c r="PD68" s="313"/>
      <c r="PE68" s="9"/>
      <c r="PF68" s="9"/>
      <c r="PG68" s="9"/>
      <c r="PH68" s="9"/>
      <c r="PI68" s="9"/>
      <c r="PJ68" s="9"/>
      <c r="PK68" s="9"/>
      <c r="PL68" s="9"/>
      <c r="PM68" s="9"/>
      <c r="PN68" s="32" t="s">
        <v>127</v>
      </c>
      <c r="PO68" s="9"/>
      <c r="PP68" s="9"/>
      <c r="PQ68" s="9"/>
      <c r="PR68" s="9"/>
      <c r="PS68" s="9"/>
      <c r="PT68" s="9"/>
      <c r="PU68" s="9"/>
      <c r="PV68" s="9"/>
      <c r="PW68" s="9"/>
      <c r="PX68" s="9"/>
      <c r="PY68" s="9"/>
      <c r="PZ68" s="9"/>
      <c r="QA68" s="9"/>
      <c r="QB68" s="9"/>
      <c r="QC68" s="9"/>
      <c r="QD68" s="9"/>
      <c r="QE68" s="9"/>
      <c r="QF68" s="9"/>
      <c r="QG68" s="9"/>
      <c r="QH68" s="9"/>
      <c r="QI68" s="9"/>
      <c r="QJ68" s="9"/>
      <c r="QK68" s="9"/>
      <c r="QL68" s="9"/>
      <c r="QM68" s="9"/>
      <c r="QN68" s="9"/>
      <c r="QO68" s="9"/>
      <c r="QP68" s="9"/>
      <c r="QQ68" s="9"/>
      <c r="QR68" s="9"/>
      <c r="QS68" s="9"/>
      <c r="QT68" s="9"/>
      <c r="QU68" s="9"/>
      <c r="QV68" s="9"/>
      <c r="QW68" s="9"/>
      <c r="QX68" s="9"/>
      <c r="QY68" s="9"/>
      <c r="QZ68" s="9"/>
      <c r="RA68" s="9"/>
      <c r="RB68" s="9"/>
      <c r="RC68" s="9"/>
      <c r="RD68" s="9"/>
      <c r="RE68" s="9"/>
      <c r="RF68" s="9"/>
      <c r="RG68" s="9"/>
      <c r="RH68" s="9"/>
      <c r="RI68" s="9"/>
      <c r="RJ68" s="32"/>
      <c r="RK68" s="9"/>
      <c r="RL68" s="9"/>
      <c r="RM68" s="9"/>
      <c r="RN68" s="9"/>
      <c r="RO68" s="9"/>
      <c r="RP68" s="9"/>
      <c r="RQ68" s="9"/>
      <c r="SK68" s="9"/>
      <c r="SL68" s="9"/>
      <c r="SM68" s="9"/>
      <c r="SN68" s="9"/>
      <c r="SO68" s="9"/>
      <c r="SP68" s="9"/>
      <c r="SQ68" s="9"/>
      <c r="SR68" s="9"/>
      <c r="SS68" s="9"/>
      <c r="ST68" s="9"/>
      <c r="TG68" s="176"/>
      <c r="WO68" s="205"/>
      <c r="WP68" s="205"/>
      <c r="WQ68" s="205"/>
      <c r="WR68" s="205"/>
      <c r="WS68" s="205"/>
      <c r="WT68" s="205"/>
      <c r="WU68" s="205"/>
      <c r="WV68" s="205"/>
      <c r="WW68" s="205"/>
      <c r="WX68" s="205"/>
      <c r="WY68" s="205"/>
      <c r="WZ68" s="205"/>
      <c r="XA68" s="205"/>
      <c r="XB68" s="205"/>
      <c r="XC68" s="205"/>
      <c r="XD68" s="205"/>
      <c r="XE68" s="205"/>
      <c r="XF68" s="205"/>
      <c r="XG68" s="205"/>
      <c r="XH68" s="205"/>
      <c r="XV68" s="119"/>
      <c r="XW68" s="313" t="s">
        <v>317</v>
      </c>
      <c r="XX68" s="313"/>
      <c r="XY68" s="313"/>
      <c r="XZ68" s="313"/>
      <c r="YA68" s="313"/>
      <c r="YB68" s="313"/>
      <c r="YC68" s="313"/>
      <c r="YD68" s="313"/>
      <c r="YE68" s="313"/>
      <c r="YF68" s="313"/>
      <c r="YG68" s="313"/>
      <c r="YH68" s="313"/>
      <c r="AAG68" s="176"/>
      <c r="AAH68" s="176"/>
      <c r="AAI68" s="176"/>
      <c r="AAJ68" s="176"/>
      <c r="AAK68" s="176"/>
      <c r="AAL68" s="176"/>
      <c r="AAM68" s="176"/>
      <c r="AAN68" s="176"/>
      <c r="AAO68" s="176"/>
      <c r="AAP68" s="176"/>
      <c r="AAQ68" s="176"/>
      <c r="AAR68" s="176"/>
      <c r="AAS68" s="176"/>
      <c r="AAT68" s="176"/>
      <c r="AAU68" s="176"/>
      <c r="AAV68" s="176"/>
      <c r="AAW68" s="176"/>
      <c r="AAX68" s="176"/>
      <c r="AAY68" s="176"/>
      <c r="ABA68" s="165"/>
      <c r="ABB68" s="165"/>
      <c r="ABC68" s="165"/>
      <c r="ABD68" s="165"/>
      <c r="ABE68" s="165"/>
      <c r="ABF68" s="165"/>
      <c r="ABG68" s="165"/>
      <c r="ABH68" s="205"/>
      <c r="ABI68" s="205"/>
      <c r="ABJ68" s="205"/>
      <c r="ABK68" s="205"/>
      <c r="ABL68" s="205"/>
      <c r="ABM68" s="205"/>
      <c r="ABN68" s="205"/>
      <c r="ABO68" s="205"/>
      <c r="ABP68" s="205"/>
      <c r="ABQ68" s="205"/>
      <c r="ABR68" s="205"/>
      <c r="ABS68" s="205"/>
      <c r="ABT68" s="205"/>
      <c r="ABU68" s="205"/>
      <c r="ABV68" s="205"/>
      <c r="ABW68" s="205"/>
      <c r="ABX68" s="205"/>
      <c r="ABY68" s="205"/>
      <c r="ABZ68" s="205"/>
      <c r="ACA68" s="205"/>
      <c r="ACB68" s="205"/>
      <c r="ACC68" s="205"/>
      <c r="ACD68" s="205"/>
      <c r="ACE68" s="205"/>
      <c r="AGI68" s="115"/>
      <c r="AGJ68" s="115"/>
      <c r="AGK68" s="115"/>
      <c r="AGL68" s="115"/>
      <c r="AGM68" s="115"/>
      <c r="AGN68" s="115"/>
      <c r="AHA68" s="142"/>
      <c r="AHB68" s="140"/>
      <c r="AHC68" s="140"/>
      <c r="AHD68" s="140"/>
      <c r="AHE68" s="140"/>
      <c r="AHF68" s="140"/>
      <c r="AHG68" s="141"/>
      <c r="AHH68" s="141"/>
      <c r="AHI68" s="141"/>
      <c r="AHJ68" s="141"/>
      <c r="AHK68" s="141"/>
      <c r="AHL68" s="141"/>
      <c r="AHM68" s="141"/>
      <c r="AHN68" s="141"/>
      <c r="AHO68" s="141"/>
      <c r="AHP68" s="143"/>
      <c r="AHQ68" s="141"/>
      <c r="AHR68" s="141"/>
      <c r="AHS68" s="141"/>
      <c r="AHT68" s="138"/>
      <c r="AHU68" s="138"/>
      <c r="AHV68" s="138"/>
      <c r="AHW68" s="138"/>
      <c r="AHX68" s="138"/>
      <c r="AHY68" s="114"/>
      <c r="AHZ68" s="40"/>
      <c r="AIA68" s="40"/>
      <c r="AIB68" s="40"/>
      <c r="AIC68" s="114"/>
      <c r="AIP68" s="335" t="s">
        <v>211</v>
      </c>
      <c r="AIQ68" s="335"/>
      <c r="AIR68" s="335"/>
      <c r="AIS68" s="335"/>
      <c r="AIT68" s="335"/>
      <c r="AIU68" s="335"/>
      <c r="AIV68" s="335"/>
      <c r="AIW68" s="335"/>
      <c r="AIZ68" s="335" t="s">
        <v>229</v>
      </c>
      <c r="AJA68" s="335"/>
      <c r="AJB68" s="335"/>
      <c r="AJC68" s="335"/>
      <c r="AJD68" s="335"/>
      <c r="AJE68" s="335"/>
      <c r="AJF68" s="130"/>
      <c r="AJG68" s="130"/>
      <c r="AJH68" s="130"/>
      <c r="AJI68" s="358">
        <v>83498.600000000006</v>
      </c>
      <c r="AJJ68" s="358"/>
      <c r="AJK68" s="358"/>
      <c r="AJL68" s="358"/>
      <c r="AJM68" s="354"/>
      <c r="AJN68" s="354"/>
      <c r="AJO68" s="354"/>
      <c r="AJP68" s="354"/>
      <c r="AJQ68" s="354">
        <f>AJM68-AJI68</f>
        <v>-83498.600000000006</v>
      </c>
      <c r="AJR68" s="354"/>
      <c r="AJS68" s="354"/>
      <c r="AJT68" s="354"/>
      <c r="AJU68" s="130"/>
      <c r="AJV68" s="130"/>
      <c r="AJW68" s="130"/>
      <c r="AJX68" s="130"/>
      <c r="AJY68" s="130"/>
      <c r="ALO68" s="335"/>
      <c r="ALP68" s="335"/>
      <c r="ALQ68" s="335"/>
      <c r="ALR68" s="335"/>
      <c r="ALS68" s="335"/>
      <c r="ALT68" s="335"/>
      <c r="ALU68" s="335"/>
      <c r="ALV68" s="335"/>
      <c r="AMD68" s="335" t="s">
        <v>217</v>
      </c>
      <c r="AME68" s="335"/>
      <c r="AMF68" s="335"/>
      <c r="AMG68" s="335"/>
      <c r="AMH68" s="335"/>
      <c r="AMI68" s="335"/>
      <c r="AMJ68" s="335"/>
      <c r="AMK68" s="335"/>
      <c r="ANX68" s="32" t="s">
        <v>139</v>
      </c>
      <c r="ANY68" s="126"/>
      <c r="ANZ68" s="126"/>
      <c r="AOA68" s="126"/>
      <c r="AOI68" s="32" t="s">
        <v>139</v>
      </c>
      <c r="AOJ68" s="126"/>
      <c r="AOK68" s="126"/>
      <c r="AOL68" s="126"/>
      <c r="AOO68" s="313" t="s">
        <v>322</v>
      </c>
      <c r="AOP68" s="313"/>
      <c r="AOQ68" s="313"/>
      <c r="AOR68" s="313"/>
      <c r="AOS68" s="313"/>
      <c r="AOT68" s="313"/>
      <c r="AOU68" s="313"/>
      <c r="AOV68" s="313"/>
      <c r="AOW68" s="313"/>
      <c r="AOX68" s="313"/>
      <c r="AOY68" s="313"/>
      <c r="AOZ68" s="313"/>
      <c r="ATP68" s="32" t="s">
        <v>139</v>
      </c>
      <c r="ATQ68" s="126"/>
      <c r="ATR68" s="126"/>
      <c r="ATS68" s="126"/>
      <c r="ATT68" s="126"/>
      <c r="AUT68" s="32" t="s">
        <v>139</v>
      </c>
      <c r="AUU68" s="126"/>
      <c r="AUV68" s="126"/>
      <c r="AUW68" s="126"/>
      <c r="AWZ68" s="32" t="s">
        <v>175</v>
      </c>
      <c r="AXA68" s="130"/>
      <c r="AXB68" s="130"/>
      <c r="AXC68" s="130"/>
      <c r="AXD68" s="130"/>
      <c r="AYL68" s="130"/>
      <c r="BEJ68" s="176"/>
      <c r="BEK68" s="176"/>
      <c r="BEL68" s="176"/>
      <c r="BEM68" s="176"/>
      <c r="BEN68" s="176"/>
      <c r="BEO68" s="176"/>
      <c r="BEP68" s="176"/>
      <c r="BEQ68" s="176"/>
      <c r="BER68" s="176"/>
      <c r="BES68" s="176"/>
      <c r="BET68" s="176"/>
      <c r="BEU68" s="176"/>
      <c r="BEV68" s="176"/>
      <c r="BEW68" s="176"/>
      <c r="BEX68" s="176"/>
      <c r="BEY68" s="176"/>
      <c r="BEZ68" s="176"/>
      <c r="BFA68" s="176"/>
      <c r="BHH68" s="33"/>
      <c r="BHI68" s="34"/>
      <c r="BHJ68" s="10"/>
      <c r="BHK68" s="10"/>
      <c r="BHL68" s="10"/>
      <c r="BHM68" s="10"/>
      <c r="BHN68" s="10"/>
      <c r="BHO68" s="35"/>
      <c r="BOA68" s="36"/>
      <c r="BOB68" s="37"/>
      <c r="BOC68" s="37"/>
      <c r="BOD68" s="37"/>
      <c r="BOE68" s="37"/>
      <c r="BOF68" s="37"/>
      <c r="BOG68" s="37"/>
      <c r="BOH68" s="37"/>
      <c r="BOI68" s="37"/>
      <c r="BOJ68" s="47"/>
      <c r="BOS68" s="38"/>
      <c r="BOT68" s="37"/>
      <c r="BOU68" s="37"/>
      <c r="BOV68" s="37"/>
      <c r="BOW68" s="37"/>
      <c r="BOX68" s="39"/>
    </row>
    <row r="69" spans="16:1774" ht="15.75" customHeight="1" x14ac:dyDescent="0.2">
      <c r="AI69" s="205"/>
      <c r="AJ69" s="205"/>
      <c r="AK69" s="205"/>
      <c r="AL69" s="205"/>
      <c r="AM69" s="205"/>
      <c r="AN69" s="205"/>
      <c r="AO69" s="205"/>
      <c r="AP69" s="205"/>
      <c r="AQ69" s="205"/>
      <c r="AR69" s="205"/>
      <c r="AS69" s="205"/>
      <c r="AT69" s="205"/>
      <c r="AU69" s="205"/>
      <c r="AV69" s="205"/>
      <c r="AW69" s="205"/>
      <c r="AX69" s="205"/>
      <c r="AY69" s="205"/>
      <c r="AZ69" s="205"/>
      <c r="BA69" s="205"/>
      <c r="BB69" s="205"/>
      <c r="BC69" s="205"/>
      <c r="BD69" s="176"/>
      <c r="BW69" s="205"/>
      <c r="BX69" s="205"/>
      <c r="BY69" s="205"/>
      <c r="BZ69" s="205"/>
      <c r="CA69" s="205"/>
      <c r="CB69" s="205"/>
      <c r="CC69" s="205"/>
      <c r="CD69" s="205"/>
      <c r="CE69" s="205"/>
      <c r="CF69" s="205"/>
      <c r="CG69" s="205"/>
      <c r="CH69" s="205"/>
      <c r="CI69" s="205"/>
      <c r="CJ69" s="205"/>
      <c r="CK69" s="205"/>
      <c r="CL69" s="205"/>
      <c r="CM69" s="205"/>
      <c r="CN69" s="205"/>
      <c r="CO69" s="205"/>
      <c r="CP69" s="205"/>
      <c r="CQ69" s="205"/>
      <c r="CV69" s="176"/>
      <c r="CW69" s="176"/>
      <c r="CX69" s="176"/>
      <c r="CY69" s="176"/>
      <c r="CZ69" s="176"/>
      <c r="DA69" s="176"/>
      <c r="DB69" s="176"/>
      <c r="DC69" s="176"/>
      <c r="DD69" s="176"/>
      <c r="DE69" s="176"/>
      <c r="DF69" s="176"/>
      <c r="DG69" s="176"/>
      <c r="DH69" s="176"/>
      <c r="DI69" s="176"/>
      <c r="DJ69" s="176"/>
      <c r="DK69" s="176"/>
      <c r="DL69" s="176"/>
      <c r="DM69" s="176"/>
      <c r="DN69" s="175"/>
      <c r="DO69" s="175"/>
      <c r="DP69" s="175"/>
      <c r="DQ69" s="175"/>
      <c r="DR69" s="175"/>
      <c r="DS69" s="175"/>
      <c r="DT69" s="175"/>
      <c r="DU69" s="175"/>
      <c r="DV69" s="175"/>
      <c r="DW69" s="175"/>
      <c r="DX69" s="175"/>
      <c r="DY69" s="175"/>
      <c r="DZ69" s="175"/>
      <c r="EA69" s="175"/>
      <c r="EB69" s="175"/>
      <c r="EC69" s="175"/>
      <c r="ED69" s="175"/>
      <c r="EM69" s="119"/>
      <c r="EN69" s="205"/>
      <c r="EO69" s="205"/>
      <c r="EP69" s="205"/>
      <c r="EQ69" s="205"/>
      <c r="ER69" s="205"/>
      <c r="ES69" s="205"/>
      <c r="ET69" s="205"/>
      <c r="EU69" s="205"/>
      <c r="EV69" s="205"/>
      <c r="EW69" s="205"/>
      <c r="EX69" s="205"/>
      <c r="EY69" s="205"/>
      <c r="EZ69" s="205"/>
      <c r="FA69" s="205"/>
      <c r="FB69" s="205"/>
      <c r="FC69" s="205"/>
      <c r="FD69" s="205"/>
      <c r="FE69" s="205"/>
      <c r="FF69" s="205"/>
      <c r="FG69" s="205"/>
      <c r="FP69" s="121"/>
      <c r="FQ69" s="121"/>
      <c r="FR69" s="121"/>
      <c r="FS69" s="121"/>
      <c r="GB69" s="175"/>
      <c r="GC69" s="175"/>
      <c r="GD69" s="175"/>
      <c r="GE69" s="175"/>
      <c r="GF69" s="175"/>
      <c r="GG69" s="175"/>
      <c r="GH69" s="313" t="s">
        <v>332</v>
      </c>
      <c r="GI69" s="313"/>
      <c r="GJ69" s="313"/>
      <c r="GK69" s="313"/>
      <c r="GL69" s="313" t="s">
        <v>254</v>
      </c>
      <c r="GM69" s="313"/>
      <c r="GN69" s="313"/>
      <c r="GO69" s="313"/>
      <c r="GP69" s="313" t="s">
        <v>255</v>
      </c>
      <c r="GQ69" s="313"/>
      <c r="GR69" s="313"/>
      <c r="GS69" s="313"/>
      <c r="GT69" s="313" t="s">
        <v>94</v>
      </c>
      <c r="GU69" s="313"/>
      <c r="GV69" s="313"/>
      <c r="GW69" s="313"/>
      <c r="GX69" s="175"/>
      <c r="GY69" s="175"/>
      <c r="IJ69" s="205"/>
      <c r="IK69" s="205"/>
      <c r="IL69" s="205"/>
      <c r="IM69" s="205"/>
      <c r="IN69" s="205"/>
      <c r="IO69" s="205"/>
      <c r="IP69" s="205"/>
      <c r="IQ69" s="205"/>
      <c r="IR69" s="205"/>
      <c r="IS69" s="205"/>
      <c r="IT69" s="205"/>
      <c r="IU69" s="205"/>
      <c r="IV69" s="205"/>
      <c r="IW69" s="205"/>
      <c r="IX69" s="205"/>
      <c r="IY69" s="205"/>
      <c r="IZ69" s="205"/>
      <c r="JA69" s="205"/>
      <c r="JB69" s="205"/>
      <c r="JC69" s="205"/>
      <c r="JD69" s="205"/>
      <c r="JE69" s="205"/>
      <c r="JF69" s="205"/>
      <c r="JG69" s="205"/>
      <c r="JH69" s="205"/>
      <c r="JR69" s="165"/>
      <c r="JS69" s="165"/>
      <c r="JT69" s="165"/>
      <c r="JU69" s="165"/>
      <c r="JV69" s="165"/>
      <c r="JW69" s="165"/>
      <c r="JX69" s="165"/>
      <c r="JY69" s="165"/>
      <c r="JZ69" s="165"/>
      <c r="KA69" s="165"/>
      <c r="KB69" s="165"/>
      <c r="KC69" s="165"/>
      <c r="KD69" s="313" t="s">
        <v>331</v>
      </c>
      <c r="KE69" s="313"/>
      <c r="KF69" s="313"/>
      <c r="KG69" s="313"/>
      <c r="KH69" s="313"/>
      <c r="KI69" s="313"/>
      <c r="KJ69" s="313"/>
      <c r="KK69" s="313"/>
      <c r="KL69" s="313"/>
      <c r="KM69" s="313"/>
      <c r="KN69" s="313"/>
      <c r="KO69" s="313"/>
      <c r="KP69" s="313"/>
      <c r="KQ69" s="313"/>
      <c r="KR69" s="313"/>
      <c r="KS69" s="313"/>
      <c r="LS69" s="154"/>
      <c r="LT69" s="154"/>
      <c r="LU69" s="154"/>
      <c r="LV69" s="154"/>
      <c r="LW69" s="154"/>
      <c r="LX69" s="154"/>
      <c r="MU69" s="9"/>
      <c r="MV69" s="165"/>
      <c r="MW69" s="165"/>
      <c r="MX69" s="165"/>
      <c r="MY69" s="165"/>
      <c r="MZ69" s="165"/>
      <c r="NA69" s="165"/>
      <c r="NB69" s="205"/>
      <c r="NC69" s="205"/>
      <c r="ND69" s="205"/>
      <c r="NE69" s="205"/>
      <c r="NF69" s="205"/>
      <c r="NG69" s="205"/>
      <c r="NH69" s="205"/>
      <c r="NI69" s="205"/>
      <c r="NJ69" s="205"/>
      <c r="NK69" s="205"/>
      <c r="NL69" s="205"/>
      <c r="NM69" s="205"/>
      <c r="NN69" s="205"/>
      <c r="NO69" s="9"/>
      <c r="NP69" s="9"/>
      <c r="NQ69" s="205"/>
      <c r="NR69" s="205"/>
      <c r="NS69" s="205"/>
      <c r="NT69" s="205"/>
      <c r="NU69" s="205"/>
      <c r="NV69" s="9"/>
      <c r="NW69" s="311" t="s">
        <v>221</v>
      </c>
      <c r="NX69" s="333"/>
      <c r="NY69" s="333"/>
      <c r="NZ69" s="333"/>
      <c r="OA69" s="333"/>
      <c r="OB69" s="334"/>
      <c r="OC69" s="311"/>
      <c r="OD69" s="333"/>
      <c r="OE69" s="334"/>
      <c r="OF69" s="311"/>
      <c r="OG69" s="333"/>
      <c r="OH69" s="334"/>
      <c r="OI69" s="311"/>
      <c r="OJ69" s="333"/>
      <c r="OK69" s="334"/>
      <c r="OL69" s="311" t="s">
        <v>73</v>
      </c>
      <c r="OM69" s="333"/>
      <c r="ON69" s="333"/>
      <c r="OO69" s="334"/>
      <c r="OP69" s="9"/>
      <c r="OQ69" s="9"/>
      <c r="OR69" s="9"/>
      <c r="OS69" s="313" t="s">
        <v>254</v>
      </c>
      <c r="OT69" s="313"/>
      <c r="OU69" s="313"/>
      <c r="OV69" s="313"/>
      <c r="OW69" s="313" t="s">
        <v>255</v>
      </c>
      <c r="OX69" s="313"/>
      <c r="OY69" s="313"/>
      <c r="OZ69" s="313"/>
      <c r="PA69" s="313" t="s">
        <v>94</v>
      </c>
      <c r="PB69" s="313"/>
      <c r="PC69" s="313"/>
      <c r="PD69" s="313"/>
      <c r="PE69" s="9"/>
      <c r="PF69" s="9"/>
      <c r="PG69" s="9"/>
      <c r="PH69" s="9"/>
      <c r="PI69" s="9"/>
      <c r="PJ69" s="9"/>
      <c r="PK69" s="9"/>
      <c r="PL69" s="9"/>
      <c r="PM69" s="9"/>
      <c r="PN69" s="9" t="s">
        <v>75</v>
      </c>
      <c r="PO69" s="9"/>
      <c r="PP69" s="9" t="s">
        <v>136</v>
      </c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32"/>
      <c r="RK69" s="9"/>
      <c r="RL69" s="9"/>
      <c r="RM69" s="9"/>
      <c r="RN69" s="9"/>
      <c r="RO69" s="9"/>
      <c r="RP69" s="9"/>
      <c r="RQ69" s="9"/>
      <c r="RR69" s="9"/>
      <c r="RS69" s="9"/>
      <c r="RT69" s="174"/>
      <c r="RU69" s="174"/>
      <c r="RV69" s="174"/>
      <c r="RW69" s="174"/>
      <c r="RX69" s="174"/>
      <c r="RY69" s="174"/>
      <c r="RZ69" s="174"/>
      <c r="SA69" s="174"/>
      <c r="SB69" s="174"/>
      <c r="SC69" s="174"/>
      <c r="SD69" s="174"/>
      <c r="SE69" s="174"/>
      <c r="SF69" s="174"/>
      <c r="SG69" s="174"/>
      <c r="SH69" s="174"/>
      <c r="SI69" s="174"/>
      <c r="SJ69" s="174"/>
      <c r="SK69" s="174"/>
      <c r="SL69" s="174"/>
      <c r="SM69" s="9"/>
      <c r="SN69" s="9"/>
      <c r="SO69" s="9"/>
      <c r="SP69" s="9"/>
      <c r="SQ69" s="9"/>
      <c r="SR69" s="9"/>
      <c r="SS69" s="9"/>
      <c r="ST69" s="9"/>
      <c r="WO69" s="205"/>
      <c r="WP69" s="205"/>
      <c r="WQ69" s="205"/>
      <c r="WR69" s="205"/>
      <c r="WS69" s="205"/>
      <c r="WT69" s="205"/>
      <c r="WU69" s="205"/>
      <c r="WV69" s="205"/>
      <c r="WW69" s="205"/>
      <c r="WX69" s="205"/>
      <c r="WY69" s="205"/>
      <c r="WZ69" s="205"/>
      <c r="XA69" s="205"/>
      <c r="XB69" s="205"/>
      <c r="XC69" s="205"/>
      <c r="XD69" s="205"/>
      <c r="XE69" s="205"/>
      <c r="XF69" s="205"/>
      <c r="XG69" s="205"/>
      <c r="XH69" s="205"/>
      <c r="XW69" s="313" t="s">
        <v>254</v>
      </c>
      <c r="XX69" s="313"/>
      <c r="XY69" s="313"/>
      <c r="XZ69" s="313"/>
      <c r="YA69" s="313" t="s">
        <v>255</v>
      </c>
      <c r="YB69" s="313"/>
      <c r="YC69" s="313"/>
      <c r="YD69" s="313"/>
      <c r="YE69" s="313" t="s">
        <v>94</v>
      </c>
      <c r="YF69" s="313"/>
      <c r="YG69" s="313"/>
      <c r="YH69" s="313"/>
      <c r="ZW69" s="157"/>
      <c r="ZX69" s="157"/>
      <c r="ZY69" s="157"/>
      <c r="ZZ69" s="157"/>
      <c r="AAA69" s="157"/>
      <c r="AAB69" s="157"/>
      <c r="AAC69" s="157"/>
      <c r="AAD69" s="157"/>
      <c r="AAE69" s="157"/>
      <c r="AAF69" s="157"/>
      <c r="AAG69" s="157"/>
      <c r="AAH69" s="157"/>
      <c r="AAI69" s="157"/>
      <c r="AAJ69" s="157"/>
      <c r="AAK69" s="157"/>
      <c r="AAL69" s="157"/>
      <c r="AAM69" s="157"/>
      <c r="AAN69" s="157"/>
      <c r="AAO69" s="157"/>
      <c r="AAP69" s="157"/>
      <c r="AAQ69" s="157"/>
      <c r="AAR69" s="157"/>
      <c r="AAS69" s="157"/>
      <c r="AAT69" s="157"/>
      <c r="AAU69" s="157"/>
      <c r="AAV69" s="157"/>
      <c r="ABA69" s="165"/>
      <c r="ABB69" s="165"/>
      <c r="ABC69" s="165"/>
      <c r="ABD69" s="165"/>
      <c r="ABE69" s="165"/>
      <c r="ABF69" s="165"/>
      <c r="ABG69" s="165"/>
      <c r="ABH69" s="205"/>
      <c r="ABI69" s="205"/>
      <c r="ABJ69" s="205"/>
      <c r="ABK69" s="205"/>
      <c r="ABL69" s="205"/>
      <c r="ABM69" s="205"/>
      <c r="ABN69" s="205"/>
      <c r="ABO69" s="205"/>
      <c r="ABP69" s="205"/>
      <c r="ABQ69" s="205"/>
      <c r="ABR69" s="205"/>
      <c r="ABS69" s="205"/>
      <c r="ABT69" s="205"/>
      <c r="ABU69" s="205"/>
      <c r="ABV69" s="205"/>
      <c r="ABW69" s="205"/>
      <c r="ABX69" s="205"/>
      <c r="ABY69" s="205"/>
      <c r="ABZ69" s="205"/>
      <c r="ACA69" s="205"/>
      <c r="ACB69" s="205"/>
      <c r="ACC69" s="205"/>
      <c r="ACD69" s="205"/>
      <c r="ACE69" s="205"/>
      <c r="ACF69" s="176"/>
      <c r="ACG69" s="176"/>
      <c r="ACH69" s="176"/>
      <c r="ACI69" s="176"/>
      <c r="ACJ69" s="176"/>
      <c r="ACK69" s="176"/>
      <c r="ACL69" s="176"/>
      <c r="ACM69" s="176"/>
      <c r="ACN69" s="176"/>
      <c r="ACO69" s="176"/>
      <c r="ACP69" s="176"/>
      <c r="ACQ69" s="176"/>
      <c r="ACR69" s="176"/>
      <c r="ACS69" s="176"/>
      <c r="ACT69" s="176"/>
      <c r="ACU69" s="176"/>
      <c r="ACV69" s="138"/>
      <c r="ACW69" s="138"/>
      <c r="ACX69" s="138"/>
      <c r="ACY69" s="138"/>
      <c r="ACZ69" s="138"/>
      <c r="ADA69" s="138"/>
      <c r="ADB69" s="153"/>
      <c r="AGI69" s="115"/>
      <c r="AGJ69" s="115"/>
      <c r="AGK69" s="115"/>
      <c r="AGL69" s="115"/>
      <c r="AGM69" s="115"/>
      <c r="AGN69" s="115"/>
      <c r="AHA69" s="142"/>
      <c r="AHB69" s="140"/>
      <c r="AHC69" s="140"/>
      <c r="AHD69" s="140"/>
      <c r="AHE69" s="140"/>
      <c r="AHF69" s="140"/>
      <c r="AHG69" s="141"/>
      <c r="AHH69" s="141"/>
      <c r="AHI69" s="141"/>
      <c r="AHJ69" s="141"/>
      <c r="AHK69" s="141"/>
      <c r="AHL69" s="141"/>
      <c r="AHM69" s="141"/>
      <c r="AHN69" s="141"/>
      <c r="AHO69" s="141"/>
      <c r="AHP69" s="143"/>
      <c r="AHQ69" s="141"/>
      <c r="AHR69" s="141"/>
      <c r="AHS69" s="141"/>
      <c r="AHT69" s="138"/>
      <c r="AHU69" s="205"/>
      <c r="AHV69" s="205"/>
      <c r="AHW69" s="205"/>
      <c r="AHX69" s="205"/>
      <c r="AHY69" s="205"/>
      <c r="AHZ69" s="205"/>
      <c r="AIA69" s="205"/>
      <c r="AIB69" s="205"/>
      <c r="AIC69" s="205"/>
      <c r="AID69" s="205"/>
      <c r="AIE69" s="205"/>
      <c r="AIF69" s="205"/>
      <c r="AIG69" s="205"/>
      <c r="AIH69" s="205"/>
      <c r="AII69" s="205"/>
      <c r="AIJ69" s="205"/>
      <c r="AIK69" s="205"/>
      <c r="AIL69" s="205"/>
      <c r="AIM69" s="205"/>
      <c r="AIN69" s="205"/>
      <c r="AIO69" s="205"/>
      <c r="AIP69" s="205"/>
      <c r="AIQ69" s="205"/>
      <c r="AIR69" s="205"/>
      <c r="AIS69" s="205"/>
      <c r="AIT69" s="205"/>
      <c r="AIU69" s="205"/>
      <c r="AIY69" s="147"/>
      <c r="AIZ69" s="147"/>
      <c r="AJA69" s="147"/>
      <c r="AJB69" s="147"/>
      <c r="AJC69" s="147"/>
      <c r="AJD69" s="147"/>
      <c r="AJE69" s="147"/>
      <c r="AJY69" s="130"/>
      <c r="AKE69" s="176"/>
      <c r="AKF69" s="176"/>
      <c r="AKG69" s="176"/>
      <c r="AKH69" s="176"/>
      <c r="AKI69" s="176"/>
      <c r="AKJ69" s="176"/>
      <c r="AKK69" s="176"/>
      <c r="AKL69" s="176"/>
      <c r="ALC69" s="205"/>
      <c r="ALD69" s="205"/>
      <c r="ALE69" s="205"/>
      <c r="ALF69" s="205"/>
      <c r="ALG69" s="205"/>
      <c r="ALH69" s="205"/>
      <c r="ALI69" s="205"/>
      <c r="ALJ69" s="205"/>
      <c r="ALK69" s="205"/>
      <c r="ALL69" s="205"/>
      <c r="ALM69" s="205"/>
      <c r="ALN69" s="205"/>
      <c r="ALO69" s="205"/>
      <c r="ALP69" s="205"/>
      <c r="ALQ69" s="205"/>
      <c r="ALR69" s="205"/>
      <c r="ALS69" s="205"/>
      <c r="ALT69" s="205"/>
      <c r="ALU69" s="205"/>
      <c r="ALV69" s="166"/>
      <c r="ANX69" s="32" t="s">
        <v>74</v>
      </c>
      <c r="ANY69" s="126"/>
      <c r="ANZ69" s="126"/>
      <c r="AOA69" s="126"/>
      <c r="AOI69" s="32" t="s">
        <v>71</v>
      </c>
      <c r="AOJ69" s="126"/>
      <c r="AOK69" s="126"/>
      <c r="AOL69" s="126"/>
      <c r="AOO69" s="313" t="s">
        <v>254</v>
      </c>
      <c r="AOP69" s="313"/>
      <c r="AOQ69" s="313"/>
      <c r="AOR69" s="313"/>
      <c r="AOS69" s="313" t="s">
        <v>255</v>
      </c>
      <c r="AOT69" s="313"/>
      <c r="AOU69" s="313"/>
      <c r="AOV69" s="313"/>
      <c r="AOW69" s="313" t="s">
        <v>94</v>
      </c>
      <c r="AOX69" s="313"/>
      <c r="AOY69" s="313"/>
      <c r="AOZ69" s="313"/>
      <c r="ATP69" s="32" t="s">
        <v>68</v>
      </c>
      <c r="ATQ69" s="126"/>
      <c r="ATR69" s="126"/>
      <c r="ATS69" s="126"/>
      <c r="ATT69" s="126"/>
      <c r="AUT69" s="32" t="s">
        <v>68</v>
      </c>
      <c r="AUU69" s="126"/>
      <c r="AUV69" s="126"/>
      <c r="AUW69" s="126"/>
      <c r="AWZ69" s="32" t="s">
        <v>68</v>
      </c>
      <c r="AXA69" s="130"/>
      <c r="AXB69" s="130"/>
      <c r="AXC69" s="130"/>
      <c r="AXD69" s="130"/>
      <c r="AXG69" s="176"/>
      <c r="AXH69" s="176"/>
      <c r="AXI69" s="176"/>
      <c r="AXJ69" s="176"/>
      <c r="AXK69" s="176"/>
      <c r="AXL69" s="176"/>
      <c r="AXM69" s="176"/>
      <c r="AXN69" s="176"/>
      <c r="AXO69" s="176"/>
      <c r="AXP69" s="176"/>
      <c r="AXQ69" s="176"/>
      <c r="AXR69" s="176"/>
      <c r="AXS69" s="176"/>
      <c r="AXT69" s="176"/>
      <c r="AXU69" s="176"/>
      <c r="AXV69" s="176"/>
      <c r="AXW69" s="176"/>
      <c r="AXX69" s="176"/>
      <c r="AYL69" s="130"/>
      <c r="BDN69" s="176"/>
      <c r="BDO69" s="176"/>
      <c r="BDP69" s="176"/>
      <c r="BDQ69" s="176"/>
      <c r="BDR69" s="176"/>
      <c r="BDS69" s="176"/>
      <c r="BDT69" s="176"/>
      <c r="BDU69" s="176"/>
      <c r="BDV69" s="176"/>
      <c r="BDW69" s="176"/>
      <c r="BDX69" s="176"/>
      <c r="BDY69" s="176"/>
      <c r="BDZ69" s="176"/>
      <c r="BEA69" s="176"/>
      <c r="BEB69" s="176"/>
      <c r="BEC69" s="176"/>
      <c r="BED69" s="176"/>
      <c r="BEE69" s="176"/>
      <c r="BEJ69" s="176"/>
      <c r="BEK69" s="176"/>
      <c r="BEL69" s="176"/>
      <c r="BEM69" s="176"/>
      <c r="BEN69" s="176"/>
      <c r="BEO69" s="176"/>
      <c r="BEP69" s="176"/>
      <c r="BEQ69" s="176"/>
      <c r="BER69" s="176"/>
      <c r="BES69" s="176"/>
      <c r="BET69" s="176"/>
      <c r="BEU69" s="176"/>
      <c r="BEV69" s="176"/>
      <c r="BEW69" s="176"/>
      <c r="BEX69" s="176"/>
      <c r="BEY69" s="176"/>
      <c r="BEZ69" s="176"/>
      <c r="BFA69" s="176"/>
      <c r="BHH69" s="33"/>
      <c r="BHI69" s="34"/>
      <c r="BHJ69" s="10"/>
      <c r="BHK69" s="10"/>
      <c r="BHL69" s="10"/>
      <c r="BHM69" s="10"/>
      <c r="BHN69" s="10"/>
      <c r="BHO69" s="35"/>
      <c r="BOA69" s="36"/>
      <c r="BOB69" s="37"/>
      <c r="BOC69" s="37"/>
      <c r="BOD69" s="37"/>
      <c r="BOE69" s="37"/>
      <c r="BOF69" s="37"/>
      <c r="BOG69" s="37"/>
      <c r="BOH69" s="37"/>
      <c r="BOI69" s="37"/>
      <c r="BOJ69" s="47"/>
      <c r="BOS69" s="38"/>
      <c r="BOT69" s="37"/>
      <c r="BOU69" s="37"/>
      <c r="BOV69" s="37"/>
      <c r="BOW69" s="37"/>
      <c r="BOX69" s="39"/>
    </row>
    <row r="70" spans="16:1774" ht="15.75" customHeight="1" thickBot="1" x14ac:dyDescent="0.25">
      <c r="P70" s="320" t="s">
        <v>233</v>
      </c>
      <c r="Q70" s="321"/>
      <c r="R70" s="321"/>
      <c r="S70" s="321"/>
      <c r="T70" s="321"/>
      <c r="U70" s="322"/>
      <c r="V70" s="311" t="s">
        <v>80</v>
      </c>
      <c r="W70" s="309"/>
      <c r="X70" s="310"/>
      <c r="Y70" s="311" t="s">
        <v>81</v>
      </c>
      <c r="Z70" s="309"/>
      <c r="AA70" s="310"/>
      <c r="AB70" s="311" t="s">
        <v>82</v>
      </c>
      <c r="AC70" s="333"/>
      <c r="AD70" s="333"/>
      <c r="AE70" s="340" t="s">
        <v>83</v>
      </c>
      <c r="AF70" s="340"/>
      <c r="AG70" s="340"/>
      <c r="AI70" s="205"/>
      <c r="AJ70" s="205"/>
      <c r="AK70" s="305" t="s">
        <v>251</v>
      </c>
      <c r="AL70" s="306"/>
      <c r="AM70" s="306"/>
      <c r="AN70" s="306"/>
      <c r="AO70" s="306"/>
      <c r="AP70" s="306"/>
      <c r="AQ70" s="307"/>
      <c r="AR70" s="308" t="s">
        <v>80</v>
      </c>
      <c r="AS70" s="309"/>
      <c r="AT70" s="310"/>
      <c r="AU70" s="311" t="s">
        <v>81</v>
      </c>
      <c r="AV70" s="309"/>
      <c r="AW70" s="310"/>
      <c r="AX70" s="311" t="s">
        <v>82</v>
      </c>
      <c r="AY70" s="309"/>
      <c r="AZ70" s="329"/>
      <c r="BA70" s="326" t="s">
        <v>89</v>
      </c>
      <c r="BB70" s="327"/>
      <c r="BC70" s="328"/>
      <c r="BE70" s="178"/>
      <c r="BW70" s="205"/>
      <c r="BX70" s="205"/>
      <c r="BY70" s="205"/>
      <c r="BZ70" s="205"/>
      <c r="CA70" s="205"/>
      <c r="CB70" s="205"/>
      <c r="CC70" s="205"/>
      <c r="CD70" s="205"/>
      <c r="CE70" s="205"/>
      <c r="CF70" s="205"/>
      <c r="CG70" s="205"/>
      <c r="CH70" s="205"/>
      <c r="CI70" s="205"/>
      <c r="CJ70" s="205"/>
      <c r="CK70" s="205"/>
      <c r="CL70" s="205"/>
      <c r="CM70" s="205"/>
      <c r="CN70" s="205"/>
      <c r="CO70" s="205"/>
      <c r="CP70" s="205"/>
      <c r="CQ70" s="205"/>
      <c r="CV70" s="176"/>
      <c r="CW70" s="176"/>
      <c r="CX70" s="176"/>
      <c r="CY70" s="176"/>
      <c r="CZ70" s="176"/>
      <c r="DA70" s="176"/>
      <c r="DB70" s="176"/>
      <c r="DC70" s="176"/>
      <c r="DD70" s="176"/>
      <c r="DE70" s="176"/>
      <c r="DF70" s="176"/>
      <c r="DG70" s="176"/>
      <c r="DH70" s="176"/>
      <c r="DI70" s="176"/>
      <c r="DJ70" s="176"/>
      <c r="DK70" s="176"/>
      <c r="DL70" s="176"/>
      <c r="DM70" s="176"/>
      <c r="DN70" s="175"/>
      <c r="DO70" s="175"/>
      <c r="DP70" s="175"/>
      <c r="DQ70" s="175"/>
      <c r="DR70" s="175"/>
      <c r="DS70" s="175"/>
      <c r="DT70" s="175"/>
      <c r="DU70" s="175"/>
      <c r="DV70" s="175"/>
      <c r="DW70" s="175"/>
      <c r="DX70" s="175"/>
      <c r="DY70" s="175"/>
      <c r="DZ70" s="175"/>
      <c r="EA70" s="175"/>
      <c r="EB70" s="175"/>
      <c r="EC70" s="175"/>
      <c r="ED70" s="175"/>
      <c r="EM70" s="119"/>
      <c r="EN70" s="205"/>
      <c r="FP70" s="121"/>
      <c r="FQ70" s="121"/>
      <c r="FR70" s="121"/>
      <c r="FS70" s="121"/>
      <c r="GB70" s="175"/>
      <c r="GC70" s="175"/>
      <c r="GD70" s="175"/>
      <c r="GE70" s="175"/>
      <c r="GF70" s="175"/>
      <c r="GG70" s="175"/>
      <c r="GH70" s="355">
        <v>100000</v>
      </c>
      <c r="GI70" s="356"/>
      <c r="GJ70" s="356"/>
      <c r="GK70" s="357"/>
      <c r="GL70" s="358">
        <f>86493.32*1.3</f>
        <v>112441.31600000001</v>
      </c>
      <c r="GM70" s="358"/>
      <c r="GN70" s="358"/>
      <c r="GO70" s="358"/>
      <c r="GP70" s="354">
        <v>4614</v>
      </c>
      <c r="GQ70" s="354"/>
      <c r="GR70" s="354"/>
      <c r="GS70" s="354"/>
      <c r="GT70" s="354">
        <f>GP70-GL70</f>
        <v>-107827.31600000001</v>
      </c>
      <c r="GU70" s="354"/>
      <c r="GV70" s="354"/>
      <c r="GW70" s="354"/>
      <c r="GX70" s="175"/>
      <c r="GY70" s="175"/>
      <c r="GZ70" s="163"/>
      <c r="HA70" s="163"/>
      <c r="HB70" s="163"/>
      <c r="HC70" s="163"/>
      <c r="HD70" s="163"/>
      <c r="HE70" s="163"/>
      <c r="HF70" s="163"/>
      <c r="HG70" s="163"/>
      <c r="IJ70" s="205"/>
      <c r="IK70" s="205"/>
      <c r="IL70" s="205"/>
      <c r="IM70" s="205"/>
      <c r="IN70" s="205"/>
      <c r="IO70" s="205"/>
      <c r="IP70" s="205"/>
      <c r="IQ70" s="205"/>
      <c r="IR70" s="205"/>
      <c r="IS70" s="205"/>
      <c r="IT70" s="205"/>
      <c r="IU70" s="205"/>
      <c r="IV70" s="205"/>
      <c r="IW70" s="205"/>
      <c r="IX70" s="205"/>
      <c r="IY70" s="205"/>
      <c r="IZ70" s="205"/>
      <c r="JA70" s="205"/>
      <c r="JB70" s="205"/>
      <c r="JC70" s="205"/>
      <c r="JD70" s="205"/>
      <c r="JE70" s="205"/>
      <c r="JF70" s="205"/>
      <c r="JG70" s="205"/>
      <c r="JH70" s="205"/>
      <c r="JR70" s="165"/>
      <c r="JS70" s="165"/>
      <c r="JT70" s="165"/>
      <c r="JU70" s="165"/>
      <c r="JV70" s="165"/>
      <c r="JW70" s="165"/>
      <c r="JX70" s="176"/>
      <c r="JY70" s="176"/>
      <c r="JZ70" s="176"/>
      <c r="KA70" s="176"/>
      <c r="KB70" s="176"/>
      <c r="KC70" s="176"/>
      <c r="KD70" s="313" t="s">
        <v>332</v>
      </c>
      <c r="KE70" s="313"/>
      <c r="KF70" s="313"/>
      <c r="KG70" s="313"/>
      <c r="KH70" s="313" t="s">
        <v>254</v>
      </c>
      <c r="KI70" s="313"/>
      <c r="KJ70" s="313"/>
      <c r="KK70" s="313"/>
      <c r="KL70" s="313" t="s">
        <v>255</v>
      </c>
      <c r="KM70" s="313"/>
      <c r="KN70" s="313"/>
      <c r="KO70" s="313"/>
      <c r="KP70" s="313" t="s">
        <v>94</v>
      </c>
      <c r="KQ70" s="313"/>
      <c r="KR70" s="313"/>
      <c r="KS70" s="313"/>
      <c r="LQ70" s="313" t="s">
        <v>331</v>
      </c>
      <c r="LR70" s="313"/>
      <c r="LS70" s="313"/>
      <c r="LT70" s="313"/>
      <c r="LU70" s="313"/>
      <c r="LV70" s="313"/>
      <c r="LW70" s="313"/>
      <c r="LX70" s="313"/>
      <c r="LY70" s="313"/>
      <c r="LZ70" s="313"/>
      <c r="MA70" s="313"/>
      <c r="MB70" s="313"/>
      <c r="MC70" s="313"/>
      <c r="MD70" s="313"/>
      <c r="ME70" s="313"/>
      <c r="MF70" s="313"/>
      <c r="MU70" s="9"/>
      <c r="MV70" s="165"/>
      <c r="MW70" s="165"/>
      <c r="MX70" s="165"/>
      <c r="MY70" s="165"/>
      <c r="MZ70" s="165"/>
      <c r="NA70" s="165"/>
      <c r="NB70" s="9"/>
      <c r="NC70" s="205"/>
      <c r="ND70" s="205"/>
      <c r="NE70" s="205"/>
      <c r="NF70" s="205"/>
      <c r="NG70" s="205"/>
      <c r="NH70" s="205"/>
      <c r="NI70" s="205"/>
      <c r="NJ70" s="205"/>
      <c r="NK70" s="205"/>
      <c r="NL70" s="205"/>
      <c r="NM70" s="205"/>
      <c r="NN70" s="205"/>
      <c r="NO70" s="9"/>
      <c r="NP70" s="9"/>
      <c r="NQ70" s="9"/>
      <c r="NR70" s="9"/>
      <c r="NS70" s="9"/>
      <c r="NT70" s="9"/>
      <c r="NU70" s="9"/>
      <c r="NV70" s="9"/>
      <c r="NW70" s="311" t="s">
        <v>115</v>
      </c>
      <c r="NX70" s="333"/>
      <c r="NY70" s="333"/>
      <c r="NZ70" s="333"/>
      <c r="OA70" s="333"/>
      <c r="OB70" s="334"/>
      <c r="OC70" s="311"/>
      <c r="OD70" s="333"/>
      <c r="OE70" s="334"/>
      <c r="OF70" s="311"/>
      <c r="OG70" s="333"/>
      <c r="OH70" s="334"/>
      <c r="OI70" s="311"/>
      <c r="OJ70" s="333"/>
      <c r="OK70" s="334"/>
      <c r="OL70" s="311"/>
      <c r="OM70" s="333"/>
      <c r="ON70" s="333"/>
      <c r="OO70" s="334"/>
      <c r="OP70" s="9"/>
      <c r="OQ70" s="9"/>
      <c r="OR70" s="9"/>
      <c r="OS70" s="358">
        <v>16043.8</v>
      </c>
      <c r="OT70" s="358"/>
      <c r="OU70" s="358"/>
      <c r="OV70" s="358"/>
      <c r="OW70" s="354"/>
      <c r="OX70" s="354"/>
      <c r="OY70" s="354"/>
      <c r="OZ70" s="354"/>
      <c r="PA70" s="354">
        <f>OW70-OS70</f>
        <v>-16043.8</v>
      </c>
      <c r="PB70" s="354"/>
      <c r="PC70" s="354"/>
      <c r="PD70" s="354"/>
      <c r="PI70" s="9"/>
      <c r="PJ70" s="9"/>
      <c r="PK70" s="9"/>
      <c r="PL70" s="9"/>
      <c r="PM70" s="9"/>
      <c r="PN70" s="9" t="s">
        <v>77</v>
      </c>
      <c r="PO70" s="9"/>
      <c r="PP70" s="9"/>
      <c r="PQ70" s="9"/>
      <c r="PR70" s="9"/>
      <c r="PS70" s="9"/>
      <c r="PT70" s="9"/>
      <c r="PU70" s="9"/>
      <c r="PV70" s="9"/>
      <c r="PW70" s="9"/>
      <c r="PX70" s="9"/>
      <c r="PY70" s="9"/>
      <c r="PZ70" s="9"/>
      <c r="QA70" s="9"/>
      <c r="QN70" s="9"/>
      <c r="QO70" s="9"/>
      <c r="QP70" s="9"/>
      <c r="QQ70" s="9"/>
      <c r="QR70" s="9"/>
      <c r="RE70" s="9"/>
      <c r="RF70" s="9"/>
      <c r="RG70" s="9"/>
      <c r="RH70" s="9"/>
      <c r="RI70" s="9"/>
      <c r="RJ70" s="9"/>
      <c r="RK70" s="9"/>
      <c r="RL70" s="9"/>
      <c r="RM70" s="9"/>
      <c r="RN70" s="9"/>
      <c r="RO70" s="9"/>
      <c r="RP70" s="9"/>
      <c r="RQ70" s="9"/>
      <c r="RR70" s="9"/>
      <c r="RS70" s="9"/>
      <c r="SJ70" s="164"/>
      <c r="SK70" s="164"/>
      <c r="SL70" s="164"/>
      <c r="SM70" s="9"/>
      <c r="SN70" s="9"/>
      <c r="SO70" s="9"/>
      <c r="SP70" s="9"/>
      <c r="SQ70" s="9"/>
      <c r="SR70" s="9"/>
      <c r="SS70" s="9"/>
      <c r="ST70" s="9"/>
      <c r="WO70" s="205"/>
      <c r="WP70" s="205"/>
      <c r="WQ70" s="205"/>
      <c r="WR70" s="205"/>
      <c r="WS70" s="205"/>
      <c r="WT70" s="205"/>
      <c r="WU70" s="205"/>
      <c r="WV70" s="205"/>
      <c r="WW70" s="205"/>
      <c r="WX70" s="205"/>
      <c r="WY70" s="205"/>
      <c r="WZ70" s="205"/>
      <c r="XA70" s="205"/>
      <c r="XB70" s="205"/>
      <c r="XC70" s="205"/>
      <c r="XD70" s="205"/>
      <c r="XE70" s="205"/>
      <c r="XF70" s="205"/>
      <c r="XG70" s="205"/>
      <c r="XH70" s="205"/>
      <c r="XW70" s="358">
        <v>6620.2</v>
      </c>
      <c r="XX70" s="358"/>
      <c r="XY70" s="358"/>
      <c r="XZ70" s="358"/>
      <c r="YA70" s="354"/>
      <c r="YB70" s="354"/>
      <c r="YC70" s="354"/>
      <c r="YD70" s="354"/>
      <c r="YE70" s="354">
        <f>YA70-XW70</f>
        <v>-6620.2</v>
      </c>
      <c r="YF70" s="354"/>
      <c r="YG70" s="354"/>
      <c r="YH70" s="354"/>
      <c r="ZW70" s="157"/>
      <c r="ZX70" s="157"/>
      <c r="ZY70" s="157"/>
      <c r="ZZ70" s="157"/>
      <c r="AAA70" s="157"/>
      <c r="AAB70" s="320" t="s">
        <v>212</v>
      </c>
      <c r="AAC70" s="333"/>
      <c r="AAD70" s="333"/>
      <c r="AAE70" s="333"/>
      <c r="AAF70" s="333"/>
      <c r="AAG70" s="334"/>
      <c r="AAH70" s="311" t="s">
        <v>80</v>
      </c>
      <c r="AAI70" s="309"/>
      <c r="AAJ70" s="310"/>
      <c r="AAK70" s="311" t="s">
        <v>81</v>
      </c>
      <c r="AAL70" s="309"/>
      <c r="AAM70" s="310"/>
      <c r="AAN70" s="311" t="s">
        <v>82</v>
      </c>
      <c r="AAO70" s="333"/>
      <c r="AAP70" s="334"/>
      <c r="AAQ70" s="311" t="s">
        <v>83</v>
      </c>
      <c r="AAR70" s="309"/>
      <c r="AAS70" s="309"/>
      <c r="AAT70" s="310"/>
      <c r="AAU70" s="157"/>
      <c r="AAV70" s="157"/>
      <c r="ABA70" s="165"/>
      <c r="ABB70" s="165"/>
      <c r="ABC70" s="165"/>
      <c r="ABD70" s="165"/>
      <c r="ABE70" s="165"/>
      <c r="ABF70" s="165"/>
      <c r="ABG70" s="165"/>
      <c r="ABH70" s="205"/>
      <c r="ABI70" s="205"/>
      <c r="ABJ70" s="205"/>
      <c r="ABK70" s="205"/>
      <c r="ABL70" s="205"/>
      <c r="ABM70" s="205"/>
      <c r="ABN70" s="205"/>
      <c r="ABO70" s="205"/>
      <c r="ABP70" s="205"/>
      <c r="ABQ70" s="205"/>
      <c r="ABR70" s="205"/>
      <c r="ABS70" s="205"/>
      <c r="ABT70" s="205"/>
      <c r="ABU70" s="205"/>
      <c r="ABV70" s="205"/>
      <c r="ABW70" s="205"/>
      <c r="ABX70" s="205"/>
      <c r="ABY70" s="205"/>
      <c r="ABZ70" s="205"/>
      <c r="ACA70" s="205"/>
      <c r="ACB70" s="205"/>
      <c r="ACC70" s="205"/>
      <c r="ACD70" s="205"/>
      <c r="ACE70" s="205"/>
      <c r="ACF70" s="176"/>
      <c r="ACG70" s="176"/>
      <c r="ACH70" s="176"/>
      <c r="ACI70" s="176"/>
      <c r="ACJ70" s="176"/>
      <c r="ACK70" s="176"/>
      <c r="ACL70" s="176"/>
      <c r="ACM70" s="176"/>
      <c r="ACN70" s="176"/>
      <c r="ACO70" s="176"/>
      <c r="ACP70" s="176"/>
      <c r="ACQ70" s="176"/>
      <c r="ACR70" s="176"/>
      <c r="ACS70" s="176"/>
      <c r="ACT70" s="176"/>
      <c r="ACU70" s="176"/>
      <c r="ACV70" s="138"/>
      <c r="ACW70" s="138"/>
      <c r="ACX70" s="138"/>
      <c r="ACY70" s="138"/>
      <c r="ACZ70" s="138"/>
      <c r="ADA70" s="138"/>
      <c r="ADB70" s="153"/>
      <c r="ADG70" s="320" t="s">
        <v>224</v>
      </c>
      <c r="ADH70" s="333"/>
      <c r="ADI70" s="333"/>
      <c r="ADJ70" s="333"/>
      <c r="ADK70" s="333"/>
      <c r="ADL70" s="334"/>
      <c r="ADM70" s="311" t="s">
        <v>80</v>
      </c>
      <c r="ADN70" s="309"/>
      <c r="ADO70" s="310"/>
      <c r="ADP70" s="311" t="s">
        <v>81</v>
      </c>
      <c r="ADQ70" s="309"/>
      <c r="ADR70" s="310"/>
      <c r="ADS70" s="311" t="s">
        <v>82</v>
      </c>
      <c r="ADT70" s="333"/>
      <c r="ADU70" s="334"/>
      <c r="ADV70" s="311" t="s">
        <v>83</v>
      </c>
      <c r="ADW70" s="309"/>
      <c r="ADX70" s="309"/>
      <c r="ADY70" s="310"/>
      <c r="AFP70" s="176"/>
      <c r="AFQ70" s="176"/>
      <c r="AFR70" s="176"/>
      <c r="AFS70" s="176"/>
      <c r="AFT70" s="176"/>
      <c r="AFU70" s="176"/>
      <c r="AFV70" s="176"/>
      <c r="AFW70" s="176"/>
      <c r="AFX70" s="176"/>
      <c r="AFY70" s="176"/>
      <c r="AFZ70" s="176"/>
      <c r="AGA70" s="176"/>
      <c r="AGB70" s="176"/>
      <c r="AGC70" s="176"/>
      <c r="AGD70" s="176"/>
      <c r="AGE70" s="176"/>
      <c r="AGF70" s="176"/>
      <c r="AGG70" s="176"/>
      <c r="AGI70" s="115"/>
      <c r="AGJ70" s="115"/>
      <c r="AGK70" s="115"/>
      <c r="AGL70" s="115"/>
      <c r="AGM70" s="115"/>
      <c r="AGN70" s="115"/>
      <c r="AHS70" s="141"/>
      <c r="AHT70" s="138"/>
      <c r="AHU70" s="155"/>
      <c r="AHV70" s="155"/>
      <c r="AHW70" s="205"/>
      <c r="AHX70" s="205"/>
      <c r="AHY70" s="205"/>
      <c r="AHZ70" s="205"/>
      <c r="AIA70" s="205"/>
      <c r="AIB70" s="205"/>
      <c r="AIC70" s="205"/>
      <c r="AID70" s="205"/>
      <c r="AIE70" s="205"/>
      <c r="AIF70" s="205"/>
      <c r="AIG70" s="205"/>
      <c r="AIH70" s="205"/>
      <c r="AII70" s="205"/>
      <c r="AIJ70" s="205"/>
      <c r="AIK70" s="205"/>
      <c r="AIL70" s="205"/>
      <c r="AIM70" s="205"/>
      <c r="AIN70" s="205"/>
      <c r="AIO70" s="205"/>
      <c r="AIP70" s="205"/>
      <c r="AIQ70" s="138"/>
      <c r="AIR70" s="138"/>
      <c r="AIS70" s="138"/>
      <c r="AIT70" s="138"/>
      <c r="AIU70" s="161"/>
      <c r="AIY70" s="147"/>
      <c r="AIZ70" s="147"/>
      <c r="AJA70" s="147"/>
      <c r="AJB70" s="147"/>
      <c r="AJC70" s="147"/>
      <c r="AJD70" s="147"/>
      <c r="AJE70" s="147"/>
      <c r="AJY70" s="130"/>
      <c r="AKD70" s="176"/>
      <c r="AKE70" s="176"/>
      <c r="AKF70" s="176"/>
      <c r="AKG70" s="176"/>
      <c r="AKH70" s="176"/>
      <c r="AKI70" s="176"/>
      <c r="AKJ70" s="176"/>
      <c r="AKK70" s="176"/>
      <c r="AKL70" s="176"/>
      <c r="AKM70" s="176"/>
      <c r="AKN70" s="176"/>
      <c r="AKO70" s="176"/>
      <c r="AKP70" s="176"/>
      <c r="AKQ70" s="176"/>
      <c r="AKR70" s="176"/>
      <c r="AKS70" s="176"/>
      <c r="ALC70" s="205"/>
      <c r="ALD70" s="205"/>
      <c r="ALE70" s="205"/>
      <c r="ALF70" s="205"/>
      <c r="ALG70" s="205"/>
      <c r="ALH70" s="205"/>
      <c r="ALI70" s="205"/>
      <c r="ALJ70" s="205"/>
      <c r="ALK70" s="205"/>
      <c r="ALL70" s="205"/>
      <c r="ALM70" s="205"/>
      <c r="ALN70" s="205"/>
      <c r="ALO70" s="205"/>
      <c r="ALP70" s="205"/>
      <c r="ALQ70" s="205"/>
      <c r="ALR70" s="205"/>
      <c r="ALS70" s="205"/>
      <c r="ALT70" s="205"/>
      <c r="ALU70" s="205"/>
      <c r="ALV70" s="167"/>
      <c r="ALX70" s="313" t="s">
        <v>295</v>
      </c>
      <c r="ALY70" s="313"/>
      <c r="ALZ70" s="313"/>
      <c r="AMA70" s="313"/>
      <c r="AMB70" s="313"/>
      <c r="AMC70" s="313"/>
      <c r="AMD70" s="313"/>
      <c r="AME70" s="313"/>
      <c r="AMF70" s="313"/>
      <c r="AMG70" s="313"/>
      <c r="AMH70" s="313"/>
      <c r="AMI70" s="313"/>
      <c r="ANX70" s="32" t="s">
        <v>72</v>
      </c>
      <c r="ANY70" s="126"/>
      <c r="ANZ70" s="122" t="s">
        <v>150</v>
      </c>
      <c r="AOA70" s="126"/>
      <c r="AOI70" s="32" t="s">
        <v>72</v>
      </c>
      <c r="AOJ70" s="126"/>
      <c r="AOK70" s="122" t="s">
        <v>154</v>
      </c>
      <c r="AOL70" s="126"/>
      <c r="AOO70" s="358">
        <v>6657.8</v>
      </c>
      <c r="AOP70" s="358"/>
      <c r="AOQ70" s="358"/>
      <c r="AOR70" s="358"/>
      <c r="AOS70" s="354"/>
      <c r="AOT70" s="354"/>
      <c r="AOU70" s="354"/>
      <c r="AOV70" s="354"/>
      <c r="AOW70" s="354">
        <f>AOS70-AOO70</f>
        <v>-6657.8</v>
      </c>
      <c r="AOX70" s="354"/>
      <c r="AOY70" s="354"/>
      <c r="AOZ70" s="354"/>
      <c r="ATP70" s="32" t="s">
        <v>72</v>
      </c>
      <c r="ATQ70" s="126"/>
      <c r="ATR70" s="122" t="s">
        <v>161</v>
      </c>
      <c r="ATS70" s="126"/>
      <c r="ATT70" s="126"/>
      <c r="AUT70" s="32" t="s">
        <v>72</v>
      </c>
      <c r="AUU70" s="126"/>
      <c r="AUV70" s="122" t="s">
        <v>165</v>
      </c>
      <c r="AUW70" s="126"/>
      <c r="AWZ70" s="32" t="s">
        <v>72</v>
      </c>
      <c r="AXA70" s="130"/>
      <c r="AXB70" s="122" t="s">
        <v>185</v>
      </c>
      <c r="AXC70" s="130"/>
      <c r="AXD70" s="130"/>
      <c r="AXG70" s="176"/>
      <c r="AXH70" s="176"/>
      <c r="AXI70" s="176"/>
      <c r="AXJ70" s="176"/>
      <c r="AXK70" s="176"/>
      <c r="AXL70" s="176"/>
      <c r="AXM70" s="176"/>
      <c r="AXN70" s="176"/>
      <c r="AXO70" s="176"/>
      <c r="AXP70" s="176"/>
      <c r="AXQ70" s="176"/>
      <c r="AXR70" s="176"/>
      <c r="AXS70" s="176"/>
      <c r="AXT70" s="176"/>
      <c r="AXU70" s="176"/>
      <c r="AXV70" s="176"/>
      <c r="AXW70" s="176"/>
      <c r="AXX70" s="176"/>
      <c r="AYL70" s="130"/>
      <c r="BBS70" s="176"/>
      <c r="BBT70" s="176"/>
      <c r="BBU70" s="176"/>
      <c r="BBV70" s="176"/>
      <c r="BBW70" s="176"/>
      <c r="BBX70" s="176"/>
      <c r="BBY70" s="176"/>
      <c r="BBZ70" s="176"/>
      <c r="BCA70" s="176"/>
      <c r="BCB70" s="176"/>
      <c r="BCC70" s="176"/>
      <c r="BCD70" s="176"/>
      <c r="BCE70" s="176"/>
      <c r="BCF70" s="176"/>
      <c r="BCG70" s="176"/>
      <c r="BCH70" s="176"/>
      <c r="BCI70" s="176"/>
      <c r="BCJ70" s="176"/>
      <c r="BDN70" s="176"/>
      <c r="BDO70" s="176"/>
      <c r="BDP70" s="176"/>
      <c r="BDQ70" s="176"/>
      <c r="BDR70" s="176"/>
      <c r="BDS70" s="176"/>
      <c r="BDT70" s="176"/>
      <c r="BDU70" s="176"/>
      <c r="BDV70" s="176"/>
      <c r="BDW70" s="176"/>
      <c r="BDX70" s="176"/>
      <c r="BDY70" s="176"/>
      <c r="BDZ70" s="176"/>
      <c r="BEA70" s="176"/>
      <c r="BEB70" s="176"/>
      <c r="BEC70" s="176"/>
      <c r="BED70" s="176"/>
      <c r="BEE70" s="176"/>
      <c r="BEJ70" s="176"/>
      <c r="BEK70" s="176"/>
      <c r="BEL70" s="176"/>
      <c r="BEM70" s="176"/>
      <c r="BEN70" s="176"/>
      <c r="BEO70" s="176"/>
      <c r="BEP70" s="176"/>
      <c r="BEQ70" s="176"/>
      <c r="BER70" s="176"/>
      <c r="BES70" s="176"/>
      <c r="BET70" s="176"/>
      <c r="BEU70" s="176"/>
      <c r="BEV70" s="176"/>
      <c r="BEW70" s="176"/>
      <c r="BEX70" s="176"/>
      <c r="BEY70" s="176"/>
      <c r="BEZ70" s="176"/>
      <c r="BFA70" s="176"/>
      <c r="BHH70" s="33"/>
      <c r="BHI70" s="34"/>
      <c r="BHJ70" s="10"/>
      <c r="BHK70" s="10"/>
      <c r="BHL70" s="10"/>
      <c r="BHM70" s="10"/>
      <c r="BHN70" s="10"/>
      <c r="BHO70" s="35"/>
      <c r="BOA70" s="36"/>
      <c r="BOB70" s="37"/>
      <c r="BOC70" s="37"/>
      <c r="BOD70" s="37"/>
      <c r="BOE70" s="37"/>
      <c r="BOF70" s="37"/>
      <c r="BOG70" s="37"/>
      <c r="BOH70" s="37"/>
      <c r="BOI70" s="37"/>
      <c r="BOJ70" s="47"/>
      <c r="BOS70" s="38"/>
      <c r="BOT70" s="37"/>
      <c r="BOU70" s="37"/>
      <c r="BOV70" s="37"/>
      <c r="BOW70" s="37"/>
      <c r="BOX70" s="39"/>
    </row>
    <row r="71" spans="16:1774" ht="21" customHeight="1" thickBot="1" x14ac:dyDescent="0.3">
      <c r="P71" s="472" t="s">
        <v>114</v>
      </c>
      <c r="Q71" s="473"/>
      <c r="R71" s="473"/>
      <c r="S71" s="473"/>
      <c r="T71" s="473"/>
      <c r="U71" s="474"/>
      <c r="V71" s="311"/>
      <c r="W71" s="309"/>
      <c r="X71" s="310"/>
      <c r="Y71" s="311"/>
      <c r="Z71" s="309"/>
      <c r="AA71" s="310"/>
      <c r="AB71" s="311"/>
      <c r="AC71" s="333"/>
      <c r="AD71" s="333"/>
      <c r="AE71" s="340" t="s">
        <v>116</v>
      </c>
      <c r="AF71" s="340"/>
      <c r="AG71" s="340"/>
      <c r="AI71" s="205"/>
      <c r="AJ71" s="205"/>
      <c r="AK71" s="198" t="s">
        <v>248</v>
      </c>
      <c r="AL71" s="199"/>
      <c r="AM71" s="199"/>
      <c r="AN71" s="199"/>
      <c r="AO71" s="199"/>
      <c r="AP71" s="199"/>
      <c r="AQ71" s="200"/>
      <c r="AR71" s="201"/>
      <c r="AS71" s="202"/>
      <c r="AT71" s="203"/>
      <c r="AU71" s="201"/>
      <c r="AV71" s="202"/>
      <c r="AW71" s="203"/>
      <c r="AX71" s="204"/>
      <c r="AY71" s="202"/>
      <c r="AZ71" s="202"/>
      <c r="BA71" s="326" t="s">
        <v>85</v>
      </c>
      <c r="BB71" s="327"/>
      <c r="BC71" s="328"/>
      <c r="BE71" s="178"/>
      <c r="BW71" s="205"/>
      <c r="BX71" s="205"/>
      <c r="BY71" s="205"/>
      <c r="BZ71" s="205"/>
      <c r="CA71" s="205"/>
      <c r="CB71" s="205"/>
      <c r="CC71" s="205"/>
      <c r="CD71" s="205"/>
      <c r="CE71" s="205"/>
      <c r="CF71" s="205"/>
      <c r="CG71" s="205"/>
      <c r="CH71" s="205"/>
      <c r="CI71" s="205"/>
      <c r="CJ71" s="205"/>
      <c r="CK71" s="205"/>
      <c r="CL71" s="205"/>
      <c r="CM71" s="205"/>
      <c r="CN71" s="205"/>
      <c r="CO71" s="205"/>
      <c r="CP71" s="205"/>
      <c r="CQ71" s="205"/>
      <c r="CV71" s="176"/>
      <c r="CW71" s="176"/>
      <c r="CX71" s="176"/>
      <c r="CY71" s="176"/>
      <c r="CZ71" s="176"/>
      <c r="DA71" s="176"/>
      <c r="DB71" s="176"/>
      <c r="DC71" s="176"/>
      <c r="DD71" s="176"/>
      <c r="DE71" s="176"/>
      <c r="DF71" s="176"/>
      <c r="DG71" s="176"/>
      <c r="DH71" s="176"/>
      <c r="DI71" s="176"/>
      <c r="DJ71" s="176"/>
      <c r="DK71" s="176"/>
      <c r="DL71" s="176"/>
      <c r="DM71" s="176"/>
      <c r="DN71" s="176"/>
      <c r="DO71" s="176"/>
      <c r="DP71" s="176"/>
      <c r="DQ71" s="176"/>
      <c r="DR71" s="176"/>
      <c r="DS71" s="176"/>
      <c r="DT71" s="176"/>
      <c r="DU71" s="176"/>
      <c r="DV71" s="176"/>
      <c r="DW71" s="176"/>
      <c r="DX71" s="176"/>
      <c r="DY71" s="176"/>
      <c r="DZ71" s="176"/>
      <c r="EA71" s="176"/>
      <c r="EB71" s="176"/>
      <c r="EC71" s="176"/>
      <c r="ED71" s="176"/>
      <c r="EE71" s="176"/>
      <c r="EM71" s="119"/>
      <c r="EN71" s="205"/>
      <c r="FP71" s="121"/>
      <c r="GH71" s="163"/>
      <c r="GI71" s="163"/>
      <c r="GJ71" s="163"/>
      <c r="GK71" s="163"/>
      <c r="GL71" s="163"/>
      <c r="GM71" s="163"/>
      <c r="GN71" s="163"/>
      <c r="GO71" s="163"/>
      <c r="GP71" s="163"/>
      <c r="GQ71" s="163"/>
      <c r="GR71" s="163"/>
      <c r="GS71" s="163"/>
      <c r="GT71" s="163"/>
      <c r="GU71" s="163"/>
      <c r="GV71" s="163"/>
      <c r="GW71" s="163"/>
      <c r="GX71" s="163"/>
      <c r="GY71" s="163"/>
      <c r="GZ71" s="163"/>
      <c r="HB71" s="335" t="s">
        <v>219</v>
      </c>
      <c r="HC71" s="335"/>
      <c r="HD71" s="335"/>
      <c r="HE71" s="335"/>
      <c r="HF71" s="335"/>
      <c r="HG71" s="335"/>
      <c r="HH71" s="335"/>
      <c r="HI71" s="335"/>
      <c r="HJ71" s="119"/>
      <c r="HK71" s="464" t="s">
        <v>121</v>
      </c>
      <c r="HL71" s="464"/>
      <c r="HM71" s="464"/>
      <c r="HN71" s="464"/>
      <c r="HO71" s="464"/>
      <c r="HP71" s="464"/>
      <c r="HQ71" s="464"/>
      <c r="HR71" s="464"/>
      <c r="HS71" s="125"/>
      <c r="HT71" s="125"/>
      <c r="HU71" s="125"/>
      <c r="HV71" s="125"/>
      <c r="HW71" s="125"/>
      <c r="HX71" s="125"/>
      <c r="HY71" s="125"/>
      <c r="HZ71" s="125"/>
      <c r="IA71" s="125"/>
      <c r="IB71" s="125"/>
      <c r="IC71" s="125"/>
      <c r="ID71" s="125"/>
      <c r="IE71" s="125"/>
      <c r="IF71" s="125"/>
      <c r="IG71" s="125"/>
      <c r="IJ71" s="205"/>
      <c r="IK71" s="205"/>
      <c r="IL71" s="205"/>
      <c r="IM71" s="205"/>
      <c r="IN71" s="205"/>
      <c r="IO71" s="205"/>
      <c r="IP71" s="205"/>
      <c r="IQ71" s="205"/>
      <c r="IR71" s="205"/>
      <c r="IS71" s="205"/>
      <c r="IT71" s="205"/>
      <c r="IU71" s="205"/>
      <c r="IV71" s="205"/>
      <c r="IW71" s="205"/>
      <c r="IX71" s="205"/>
      <c r="IY71" s="205"/>
      <c r="IZ71" s="205"/>
      <c r="JA71" s="205"/>
      <c r="JB71" s="205"/>
      <c r="JC71" s="205"/>
      <c r="JD71" s="205"/>
      <c r="JE71" s="205"/>
      <c r="JF71" s="205"/>
      <c r="JG71" s="205"/>
      <c r="JH71" s="205"/>
      <c r="JR71" s="165"/>
      <c r="JS71" s="165"/>
      <c r="JT71" s="165"/>
      <c r="JU71" s="165"/>
      <c r="JV71" s="165"/>
      <c r="JW71" s="165"/>
      <c r="JX71" s="176"/>
      <c r="JY71" s="176"/>
      <c r="JZ71" s="176"/>
      <c r="KA71" s="176"/>
      <c r="KB71" s="176"/>
      <c r="KC71" s="176"/>
      <c r="KD71" s="355">
        <v>53600</v>
      </c>
      <c r="KE71" s="356"/>
      <c r="KF71" s="356"/>
      <c r="KG71" s="357"/>
      <c r="KH71" s="358">
        <f>73654.8*1.3</f>
        <v>95751.24</v>
      </c>
      <c r="KI71" s="358"/>
      <c r="KJ71" s="358"/>
      <c r="KK71" s="358"/>
      <c r="KL71" s="354">
        <v>24163</v>
      </c>
      <c r="KM71" s="354"/>
      <c r="KN71" s="354"/>
      <c r="KO71" s="354"/>
      <c r="KP71" s="354">
        <f>KL71-KH71</f>
        <v>-71588.240000000005</v>
      </c>
      <c r="KQ71" s="354"/>
      <c r="KR71" s="354"/>
      <c r="KS71" s="354"/>
      <c r="KY71" s="153"/>
      <c r="KZ71" s="153"/>
      <c r="LA71" s="153"/>
      <c r="LB71" s="153"/>
      <c r="LC71" s="336" t="s">
        <v>92</v>
      </c>
      <c r="LD71" s="337"/>
      <c r="LE71" s="337"/>
      <c r="LF71" s="338"/>
      <c r="LG71" s="336" t="s">
        <v>93</v>
      </c>
      <c r="LH71" s="337"/>
      <c r="LI71" s="337"/>
      <c r="LJ71" s="338"/>
      <c r="LK71" s="336" t="s">
        <v>94</v>
      </c>
      <c r="LL71" s="337"/>
      <c r="LM71" s="337"/>
      <c r="LN71" s="338"/>
      <c r="LQ71" s="313" t="s">
        <v>332</v>
      </c>
      <c r="LR71" s="313"/>
      <c r="LS71" s="313"/>
      <c r="LT71" s="313"/>
      <c r="LU71" s="313" t="s">
        <v>254</v>
      </c>
      <c r="LV71" s="313"/>
      <c r="LW71" s="313"/>
      <c r="LX71" s="313"/>
      <c r="LY71" s="313" t="s">
        <v>255</v>
      </c>
      <c r="LZ71" s="313"/>
      <c r="MA71" s="313"/>
      <c r="MB71" s="313"/>
      <c r="MC71" s="313" t="s">
        <v>94</v>
      </c>
      <c r="MD71" s="313"/>
      <c r="ME71" s="313"/>
      <c r="MF71" s="313"/>
      <c r="MG71" s="181"/>
      <c r="MH71" s="181"/>
      <c r="MI71" s="181"/>
      <c r="MJ71" s="181"/>
      <c r="MK71" s="181"/>
      <c r="ML71" s="181"/>
      <c r="MM71" s="181"/>
      <c r="MN71" s="181"/>
      <c r="MO71" s="181"/>
      <c r="MU71" s="9"/>
      <c r="MV71" s="165"/>
      <c r="MW71" s="165"/>
      <c r="MX71" s="165"/>
      <c r="MY71" s="165"/>
      <c r="MZ71" s="165"/>
      <c r="NA71" s="165"/>
      <c r="NB71" s="205"/>
      <c r="NC71" s="205"/>
      <c r="ND71" s="205"/>
      <c r="NE71" s="205"/>
      <c r="NF71" s="205"/>
      <c r="NG71" s="205"/>
      <c r="NH71" s="205"/>
      <c r="NI71" s="205"/>
      <c r="NJ71" s="205"/>
      <c r="NK71" s="205"/>
      <c r="NL71" s="205"/>
      <c r="NM71" s="205"/>
      <c r="NN71" s="205"/>
      <c r="NO71" s="205"/>
      <c r="NP71" s="205"/>
      <c r="NQ71" s="205"/>
      <c r="NR71" s="205"/>
      <c r="NS71" s="205"/>
      <c r="NT71" s="205"/>
      <c r="NU71" s="205"/>
      <c r="NV71" s="9"/>
      <c r="OM71" s="164"/>
      <c r="ON71" s="164"/>
      <c r="OO71" s="164"/>
      <c r="OP71" s="9"/>
      <c r="OQ71" s="9"/>
      <c r="OR71" s="9"/>
      <c r="PI71" s="9"/>
      <c r="PJ71" s="9"/>
      <c r="PK71" s="9"/>
      <c r="PL71" s="9"/>
      <c r="PM71" s="9"/>
      <c r="PN71" s="9"/>
      <c r="PO71" s="9"/>
      <c r="PP71" s="9"/>
      <c r="PQ71" s="9"/>
      <c r="PR71" s="9"/>
      <c r="PS71" s="9"/>
      <c r="PT71" s="9"/>
      <c r="PU71" s="9"/>
      <c r="PV71" s="9"/>
      <c r="PW71" s="9"/>
      <c r="PX71" s="9"/>
      <c r="PY71" s="9"/>
      <c r="PZ71" s="9"/>
      <c r="QA71" s="9"/>
      <c r="QN71" s="9"/>
      <c r="QO71" s="9"/>
      <c r="QP71" s="9"/>
      <c r="QQ71" s="9"/>
      <c r="QR71" s="9"/>
      <c r="RE71" s="9"/>
      <c r="RF71" s="9"/>
      <c r="RG71" s="9"/>
      <c r="RH71" s="9"/>
      <c r="RI71" s="9"/>
      <c r="RJ71" s="9"/>
      <c r="RK71" s="9"/>
      <c r="RL71" s="9"/>
      <c r="RM71" s="9"/>
      <c r="RN71" s="9"/>
      <c r="RO71" s="9"/>
      <c r="RP71" s="9"/>
      <c r="RQ71" s="9"/>
      <c r="RR71" s="9"/>
      <c r="RS71" s="320" t="s">
        <v>222</v>
      </c>
      <c r="RT71" s="333"/>
      <c r="RU71" s="333"/>
      <c r="RV71" s="333"/>
      <c r="RW71" s="333"/>
      <c r="RX71" s="334"/>
      <c r="RY71" s="311" t="s">
        <v>80</v>
      </c>
      <c r="RZ71" s="309"/>
      <c r="SA71" s="310"/>
      <c r="SB71" s="311" t="s">
        <v>81</v>
      </c>
      <c r="SC71" s="309"/>
      <c r="SD71" s="310"/>
      <c r="SE71" s="311" t="s">
        <v>82</v>
      </c>
      <c r="SF71" s="333"/>
      <c r="SG71" s="334"/>
      <c r="SH71" s="311" t="s">
        <v>83</v>
      </c>
      <c r="SI71" s="309"/>
      <c r="SJ71" s="309"/>
      <c r="SK71" s="310"/>
      <c r="ST71" s="9"/>
      <c r="SU71" s="9"/>
      <c r="SV71" s="9"/>
      <c r="SW71" s="9"/>
      <c r="SX71" s="9"/>
      <c r="SY71" s="9"/>
      <c r="SZ71" s="9"/>
      <c r="TA71" s="9"/>
      <c r="TB71" s="9"/>
      <c r="TC71" s="9"/>
      <c r="TD71" s="9"/>
      <c r="VG71" s="176"/>
      <c r="VH71" s="176"/>
      <c r="VI71" s="176"/>
      <c r="VJ71" s="176"/>
      <c r="VW71" s="176"/>
      <c r="VX71" s="176"/>
      <c r="WO71" s="205"/>
      <c r="WP71" s="205"/>
      <c r="WQ71" s="205"/>
      <c r="WR71" s="205"/>
      <c r="WS71" s="205"/>
      <c r="WT71" s="205"/>
      <c r="WU71" s="205"/>
      <c r="WV71" s="205"/>
      <c r="WW71" s="205"/>
      <c r="WX71" s="205"/>
      <c r="WY71" s="205"/>
      <c r="WZ71" s="205"/>
      <c r="XA71" s="205"/>
      <c r="XB71" s="205"/>
      <c r="XC71" s="205"/>
      <c r="XD71" s="205"/>
      <c r="XE71" s="205"/>
      <c r="XF71" s="205"/>
      <c r="XG71" s="205"/>
      <c r="XH71" s="205"/>
      <c r="YM71" s="335" t="s">
        <v>215</v>
      </c>
      <c r="YN71" s="335"/>
      <c r="YO71" s="335"/>
      <c r="YP71" s="335"/>
      <c r="YQ71" s="335"/>
      <c r="YR71" s="335"/>
      <c r="YS71" s="335"/>
      <c r="YT71" s="335"/>
      <c r="ZW71" s="157"/>
      <c r="ZX71" s="157"/>
      <c r="ZY71" s="157"/>
      <c r="ZZ71" s="157"/>
      <c r="AAA71" s="157"/>
      <c r="AAB71" s="311" t="s">
        <v>84</v>
      </c>
      <c r="AAC71" s="333"/>
      <c r="AAD71" s="333"/>
      <c r="AAE71" s="333"/>
      <c r="AAF71" s="333"/>
      <c r="AAG71" s="334"/>
      <c r="AAH71" s="311">
        <v>0</v>
      </c>
      <c r="AAI71" s="333"/>
      <c r="AAJ71" s="334"/>
      <c r="AAK71" s="311">
        <v>0</v>
      </c>
      <c r="AAL71" s="333"/>
      <c r="AAM71" s="334"/>
      <c r="AAN71" s="311">
        <f>AAK71-AAH71</f>
        <v>0</v>
      </c>
      <c r="AAO71" s="333"/>
      <c r="AAP71" s="334"/>
      <c r="AAQ71" s="311" t="s">
        <v>73</v>
      </c>
      <c r="AAR71" s="333"/>
      <c r="AAS71" s="333"/>
      <c r="AAT71" s="334"/>
      <c r="ABA71" s="165"/>
      <c r="ABB71" s="165"/>
      <c r="ABC71" s="165"/>
      <c r="ABD71" s="165"/>
      <c r="ABE71" s="165"/>
      <c r="ABF71" s="165"/>
      <c r="ABG71" s="165"/>
      <c r="ABH71" s="205"/>
      <c r="ABI71" s="205"/>
      <c r="ABJ71" s="205"/>
      <c r="ABK71" s="205"/>
      <c r="ABL71" s="205"/>
      <c r="ABM71" s="205"/>
      <c r="ABN71" s="205"/>
      <c r="ABO71" s="205"/>
      <c r="ABP71" s="205"/>
      <c r="ABQ71" s="205"/>
      <c r="ABR71" s="205"/>
      <c r="ABS71" s="205"/>
      <c r="ABT71" s="205"/>
      <c r="ABU71" s="205"/>
      <c r="ABV71" s="205"/>
      <c r="ABW71" s="205"/>
      <c r="ABX71" s="205"/>
      <c r="ABY71" s="205"/>
      <c r="ABZ71" s="205"/>
      <c r="ACA71" s="205"/>
      <c r="ACB71" s="205"/>
      <c r="ACC71" s="205"/>
      <c r="ACD71" s="205"/>
      <c r="ACE71" s="205"/>
      <c r="ACF71" s="138"/>
      <c r="ACG71" s="138"/>
      <c r="ACH71" s="138"/>
      <c r="ACI71" s="161"/>
      <c r="ACJ71" s="161"/>
      <c r="ACK71" s="161"/>
      <c r="ACL71" s="161"/>
      <c r="ACM71" s="161"/>
      <c r="ACN71" s="161"/>
      <c r="ACO71" s="161"/>
      <c r="ACP71" s="161"/>
      <c r="ACQ71" s="161"/>
      <c r="ACR71" s="161"/>
      <c r="ACS71" s="161"/>
      <c r="ACT71" s="161"/>
      <c r="ACU71" s="138"/>
      <c r="ACV71" s="159"/>
      <c r="ACW71" s="159"/>
      <c r="ACX71" s="158"/>
      <c r="ACY71" s="158"/>
      <c r="ACZ71" s="158"/>
      <c r="ADA71" s="158"/>
      <c r="ADB71" s="153"/>
      <c r="ADG71" s="311" t="s">
        <v>221</v>
      </c>
      <c r="ADH71" s="333"/>
      <c r="ADI71" s="333"/>
      <c r="ADJ71" s="333"/>
      <c r="ADK71" s="333"/>
      <c r="ADL71" s="334"/>
      <c r="ADM71" s="311">
        <v>0</v>
      </c>
      <c r="ADN71" s="333"/>
      <c r="ADO71" s="334"/>
      <c r="ADP71" s="311">
        <v>0</v>
      </c>
      <c r="ADQ71" s="333"/>
      <c r="ADR71" s="334"/>
      <c r="ADS71" s="311">
        <f>ADP71-ADM71</f>
        <v>0</v>
      </c>
      <c r="ADT71" s="333"/>
      <c r="ADU71" s="334"/>
      <c r="ADV71" s="311" t="s">
        <v>73</v>
      </c>
      <c r="ADW71" s="333"/>
      <c r="ADX71" s="333"/>
      <c r="ADY71" s="334"/>
      <c r="AFP71" s="176"/>
      <c r="AFQ71" s="176"/>
      <c r="AFR71" s="176"/>
      <c r="AFS71" s="176"/>
      <c r="AFT71" s="176"/>
      <c r="AFU71" s="176"/>
      <c r="AFV71" s="176"/>
      <c r="AFW71" s="176"/>
      <c r="AFX71" s="176"/>
      <c r="AFY71" s="176"/>
      <c r="AFZ71" s="176"/>
      <c r="AGA71" s="176"/>
      <c r="AGB71" s="176"/>
      <c r="AGC71" s="176"/>
      <c r="AGD71" s="176"/>
      <c r="AGE71" s="176"/>
      <c r="AGF71" s="176"/>
      <c r="AGG71" s="176"/>
      <c r="AGI71" s="115"/>
      <c r="AGJ71" s="115"/>
      <c r="AGK71" s="115"/>
      <c r="AGL71" s="115"/>
      <c r="AGM71" s="115"/>
      <c r="AGN71" s="115"/>
      <c r="AGO71" s="115"/>
      <c r="AGP71" s="115"/>
      <c r="AGQ71" s="115"/>
      <c r="AGR71" s="115"/>
      <c r="AGS71" s="138"/>
      <c r="AGT71" s="138"/>
      <c r="AGU71" s="138"/>
      <c r="AHS71" s="138"/>
      <c r="AHT71" s="138"/>
      <c r="AHU71" s="155"/>
      <c r="AHV71" s="155"/>
      <c r="AHW71" s="205"/>
      <c r="AHX71" s="205"/>
      <c r="AHY71" s="205"/>
      <c r="AHZ71" s="205"/>
      <c r="AIA71" s="205"/>
      <c r="AIB71" s="205"/>
      <c r="AIC71" s="205"/>
      <c r="AID71" s="205"/>
      <c r="AIE71" s="205"/>
      <c r="AIF71" s="205"/>
      <c r="AIG71" s="205"/>
      <c r="AIH71" s="205"/>
      <c r="AII71" s="205"/>
      <c r="AIJ71" s="205"/>
      <c r="AIK71" s="205"/>
      <c r="AIL71" s="205"/>
      <c r="AIM71" s="205"/>
      <c r="AIN71" s="205"/>
      <c r="AIO71" s="138"/>
      <c r="AIP71" s="138"/>
      <c r="AIQ71" s="138"/>
      <c r="AIR71" s="138"/>
      <c r="AIS71" s="138"/>
      <c r="AIT71" s="138"/>
      <c r="AIU71" s="160"/>
      <c r="AIY71" s="147"/>
      <c r="AIZ71" s="147"/>
      <c r="AJA71" s="147"/>
      <c r="AJB71" s="147"/>
      <c r="AJC71" s="147"/>
      <c r="AJD71" s="147"/>
      <c r="AJE71" s="147"/>
      <c r="AJY71" s="130"/>
      <c r="AKD71" s="176"/>
      <c r="AKE71" s="176"/>
      <c r="AKF71" s="176"/>
      <c r="AKG71" s="176"/>
      <c r="AKH71" s="176"/>
      <c r="AKI71" s="176"/>
      <c r="AKJ71" s="176"/>
      <c r="AKK71" s="176"/>
      <c r="AKL71" s="176"/>
      <c r="AKM71" s="176"/>
      <c r="AKN71" s="176"/>
      <c r="AKO71" s="176"/>
      <c r="AKP71" s="176"/>
      <c r="AKQ71" s="176"/>
      <c r="AKR71" s="176"/>
      <c r="AKS71" s="176"/>
      <c r="AKT71" s="176"/>
      <c r="AKU71" s="176"/>
      <c r="AKV71" s="176"/>
      <c r="ALC71" s="205"/>
      <c r="ALD71" s="205"/>
      <c r="ALE71" s="205"/>
      <c r="ALF71" s="205"/>
      <c r="ALG71" s="205"/>
      <c r="ALH71" s="205"/>
      <c r="ALI71" s="205"/>
      <c r="ALJ71" s="205"/>
      <c r="ALK71" s="205"/>
      <c r="ALL71" s="205"/>
      <c r="ALM71" s="205"/>
      <c r="ALN71" s="205"/>
      <c r="ALO71" s="205"/>
      <c r="ALP71" s="205"/>
      <c r="ALQ71" s="205"/>
      <c r="ALR71" s="205"/>
      <c r="ALS71" s="205"/>
      <c r="ALT71" s="205"/>
      <c r="ALU71" s="205"/>
      <c r="ALX71" s="313" t="s">
        <v>254</v>
      </c>
      <c r="ALY71" s="313"/>
      <c r="ALZ71" s="313"/>
      <c r="AMA71" s="313"/>
      <c r="AMB71" s="313" t="s">
        <v>255</v>
      </c>
      <c r="AMC71" s="313"/>
      <c r="AMD71" s="313"/>
      <c r="AME71" s="313"/>
      <c r="AMF71" s="313" t="s">
        <v>94</v>
      </c>
      <c r="AMG71" s="313"/>
      <c r="AMH71" s="313"/>
      <c r="AMI71" s="313"/>
      <c r="AMP71" s="205"/>
      <c r="AMQ71" s="205"/>
      <c r="AMR71" s="205"/>
      <c r="AMS71" s="205"/>
      <c r="AMT71" s="205"/>
      <c r="AMU71" s="205"/>
      <c r="AMV71" s="205"/>
      <c r="AMW71" s="205"/>
      <c r="AMX71" s="205"/>
      <c r="AMY71" s="205"/>
      <c r="AMZ71" s="205"/>
      <c r="ANA71" s="205"/>
      <c r="ANB71" s="205"/>
      <c r="ANC71" s="205"/>
      <c r="AND71" s="205"/>
      <c r="ANE71" s="205"/>
      <c r="ANF71" s="205"/>
      <c r="ANG71" s="205"/>
      <c r="ANH71" s="205"/>
      <c r="ANX71" s="32" t="s">
        <v>78</v>
      </c>
      <c r="ANY71" s="126"/>
      <c r="ANZ71" s="126"/>
      <c r="AOA71" s="126"/>
      <c r="AOI71" s="32" t="s">
        <v>78</v>
      </c>
      <c r="AOJ71" s="126"/>
      <c r="AOK71" s="126"/>
      <c r="AOL71" s="126"/>
      <c r="ATP71" s="32" t="s">
        <v>78</v>
      </c>
      <c r="ATQ71" s="126"/>
      <c r="ATR71" s="126"/>
      <c r="ATS71" s="126"/>
      <c r="ATT71" s="126"/>
      <c r="AUT71" s="32" t="s">
        <v>78</v>
      </c>
      <c r="AUU71" s="126"/>
      <c r="AUV71" s="126"/>
      <c r="AUW71" s="126"/>
      <c r="AWZ71" s="32" t="s">
        <v>79</v>
      </c>
      <c r="AXA71" s="130"/>
      <c r="AXB71" s="130"/>
      <c r="AXC71" s="130"/>
      <c r="AXD71" s="130"/>
      <c r="AXG71" s="176"/>
      <c r="AXH71" s="176"/>
      <c r="AXI71" s="176"/>
      <c r="AXJ71" s="176"/>
      <c r="AXK71" s="176"/>
      <c r="AXL71" s="176"/>
      <c r="AXM71" s="176"/>
      <c r="AXN71" s="176"/>
      <c r="AXO71" s="176"/>
      <c r="AXP71" s="176"/>
      <c r="AXQ71" s="176"/>
      <c r="AXR71" s="176"/>
      <c r="AXS71" s="176"/>
      <c r="AXT71" s="176"/>
      <c r="AXU71" s="176"/>
      <c r="AXV71" s="176"/>
      <c r="AXW71" s="176"/>
      <c r="AXX71" s="176"/>
      <c r="AZC71" s="176"/>
      <c r="AZD71" s="176"/>
      <c r="AZE71" s="176"/>
      <c r="AZF71" s="176"/>
      <c r="AZG71" s="176"/>
      <c r="AZH71" s="176"/>
      <c r="AZI71" s="176"/>
      <c r="AZJ71" s="176"/>
      <c r="AZK71" s="176"/>
      <c r="AZL71" s="176"/>
      <c r="AZM71" s="176"/>
      <c r="AZN71" s="176"/>
      <c r="AZO71" s="176"/>
      <c r="AZP71" s="176"/>
      <c r="AZQ71" s="176"/>
      <c r="AZR71" s="176"/>
      <c r="AZS71" s="176"/>
      <c r="AZT71" s="176"/>
      <c r="BBS71" s="176"/>
      <c r="BBT71" s="176"/>
      <c r="BBU71" s="176"/>
      <c r="BBV71" s="176"/>
      <c r="BBW71" s="176"/>
      <c r="BBX71" s="176"/>
      <c r="BBY71" s="176"/>
      <c r="BBZ71" s="176"/>
      <c r="BCA71" s="176"/>
      <c r="BCB71" s="176"/>
      <c r="BCC71" s="176"/>
      <c r="BCD71" s="176"/>
      <c r="BCE71" s="176"/>
      <c r="BCF71" s="176"/>
      <c r="BCG71" s="176"/>
      <c r="BCH71" s="176"/>
      <c r="BCI71" s="176"/>
      <c r="BCJ71" s="176"/>
      <c r="BDN71" s="176"/>
      <c r="BDO71" s="176"/>
      <c r="BDP71" s="176"/>
      <c r="BDQ71" s="176"/>
      <c r="BDR71" s="176"/>
      <c r="BDS71" s="176"/>
      <c r="BDT71" s="176"/>
      <c r="BDU71" s="176"/>
      <c r="BDV71" s="176"/>
      <c r="BDW71" s="176"/>
      <c r="BDX71" s="176"/>
      <c r="BDY71" s="176"/>
      <c r="BDZ71" s="176"/>
      <c r="BEA71" s="176"/>
      <c r="BEB71" s="176"/>
      <c r="BEC71" s="176"/>
      <c r="BED71" s="176"/>
      <c r="BEE71" s="176"/>
      <c r="BHH71" s="33"/>
      <c r="BHI71" s="34"/>
      <c r="BHJ71" s="10"/>
      <c r="BHK71" s="10"/>
      <c r="BHL71" s="49" t="s">
        <v>37</v>
      </c>
      <c r="BHM71" s="50"/>
      <c r="BHN71" s="50"/>
      <c r="BHO71" s="50"/>
      <c r="BHP71" s="50"/>
      <c r="BHQ71" s="50"/>
      <c r="BHR71" s="51"/>
      <c r="BHS71" s="52" t="s">
        <v>86</v>
      </c>
      <c r="BHT71" s="52" t="s">
        <v>87</v>
      </c>
      <c r="BHU71" s="52" t="s">
        <v>88</v>
      </c>
      <c r="BHV71" s="52" t="s">
        <v>89</v>
      </c>
      <c r="BMI71" s="53" t="s">
        <v>90</v>
      </c>
      <c r="BMJ71" s="54"/>
      <c r="BMK71" s="54"/>
      <c r="BML71" s="54"/>
      <c r="BMM71" s="54"/>
      <c r="BMN71" s="54"/>
      <c r="BMO71" s="55"/>
      <c r="BMP71" s="56" t="s">
        <v>86</v>
      </c>
      <c r="BMQ71" s="56" t="s">
        <v>87</v>
      </c>
      <c r="BMR71" s="56" t="s">
        <v>88</v>
      </c>
      <c r="BMS71" s="57" t="s">
        <v>89</v>
      </c>
      <c r="BNR71" s="58" t="s">
        <v>45</v>
      </c>
      <c r="BNS71" s="59"/>
      <c r="BNT71" s="59"/>
      <c r="BNU71" s="59"/>
      <c r="BNV71" s="59"/>
      <c r="BNW71" s="59"/>
      <c r="BNX71" s="60"/>
      <c r="BNY71" s="61" t="s">
        <v>86</v>
      </c>
      <c r="BNZ71" s="61" t="s">
        <v>87</v>
      </c>
      <c r="BOA71" s="61" t="s">
        <v>88</v>
      </c>
      <c r="BOB71" s="61" t="s">
        <v>89</v>
      </c>
      <c r="BOC71" s="37"/>
      <c r="BOD71" s="37"/>
      <c r="BOE71" s="37"/>
      <c r="BOF71" s="37"/>
      <c r="BOG71" s="37"/>
      <c r="BOH71" s="37"/>
      <c r="BOI71" s="37"/>
      <c r="BOJ71" s="47"/>
      <c r="BOS71" s="38"/>
      <c r="BOT71" s="37"/>
      <c r="BOU71" s="37"/>
      <c r="BOV71" s="58" t="s">
        <v>38</v>
      </c>
      <c r="BOW71" s="59"/>
      <c r="BOX71" s="59"/>
      <c r="BOY71" s="59"/>
      <c r="BOZ71" s="59"/>
      <c r="BPA71" s="59"/>
      <c r="BPB71" s="60"/>
      <c r="BPC71" s="61" t="s">
        <v>86</v>
      </c>
      <c r="BPD71" s="61" t="s">
        <v>87</v>
      </c>
      <c r="BPE71" s="61" t="s">
        <v>88</v>
      </c>
      <c r="BPF71" s="61" t="s">
        <v>89</v>
      </c>
    </row>
    <row r="72" spans="16:1774" ht="15.75" customHeight="1" x14ac:dyDescent="0.2">
      <c r="P72" s="472" t="s">
        <v>252</v>
      </c>
      <c r="Q72" s="473"/>
      <c r="R72" s="473"/>
      <c r="S72" s="473"/>
      <c r="T72" s="473"/>
      <c r="U72" s="474"/>
      <c r="V72" s="311"/>
      <c r="W72" s="309"/>
      <c r="X72" s="310"/>
      <c r="Y72" s="311"/>
      <c r="Z72" s="309"/>
      <c r="AA72" s="310"/>
      <c r="AB72" s="311"/>
      <c r="AC72" s="333"/>
      <c r="AD72" s="333"/>
      <c r="AE72" s="340" t="s">
        <v>116</v>
      </c>
      <c r="AF72" s="340"/>
      <c r="AG72" s="340"/>
      <c r="AI72" s="205"/>
      <c r="AJ72" s="205"/>
      <c r="AK72" s="198" t="s">
        <v>249</v>
      </c>
      <c r="AL72" s="199"/>
      <c r="AM72" s="199"/>
      <c r="AN72" s="199"/>
      <c r="AO72" s="199"/>
      <c r="AP72" s="199"/>
      <c r="AQ72" s="200"/>
      <c r="AR72" s="201"/>
      <c r="AS72" s="202"/>
      <c r="AT72" s="203"/>
      <c r="AU72" s="201"/>
      <c r="AV72" s="202"/>
      <c r="AW72" s="203"/>
      <c r="AX72" s="204"/>
      <c r="AY72" s="202"/>
      <c r="AZ72" s="202"/>
      <c r="BA72" s="326" t="s">
        <v>116</v>
      </c>
      <c r="BB72" s="327"/>
      <c r="BC72" s="328"/>
      <c r="BE72" s="178"/>
      <c r="BW72" s="205"/>
      <c r="BX72" s="205"/>
      <c r="BY72" s="205"/>
      <c r="BZ72" s="205"/>
      <c r="CA72" s="205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DN72" s="176"/>
      <c r="DO72" s="176"/>
      <c r="DP72" s="176"/>
      <c r="DQ72" s="176"/>
      <c r="DR72" s="176"/>
      <c r="DS72" s="176"/>
      <c r="DT72" s="176"/>
      <c r="DU72" s="176"/>
      <c r="DV72" s="176"/>
      <c r="DW72" s="176"/>
      <c r="DX72" s="176"/>
      <c r="DY72" s="176"/>
      <c r="DZ72" s="176"/>
      <c r="EA72" s="176"/>
      <c r="EB72" s="176"/>
      <c r="EC72" s="176"/>
      <c r="ED72" s="176"/>
      <c r="EE72" s="176"/>
      <c r="EM72" s="119"/>
      <c r="EN72" s="205"/>
      <c r="EW72" s="305" t="s">
        <v>251</v>
      </c>
      <c r="EX72" s="306"/>
      <c r="EY72" s="306"/>
      <c r="EZ72" s="306"/>
      <c r="FA72" s="306"/>
      <c r="FB72" s="306"/>
      <c r="FC72" s="307"/>
      <c r="FD72" s="308" t="s">
        <v>80</v>
      </c>
      <c r="FE72" s="309"/>
      <c r="FF72" s="310"/>
      <c r="FG72" s="311" t="s">
        <v>81</v>
      </c>
      <c r="FH72" s="309"/>
      <c r="FI72" s="310"/>
      <c r="FJ72" s="311" t="s">
        <v>82</v>
      </c>
      <c r="FK72" s="309"/>
      <c r="FL72" s="329"/>
      <c r="FM72" s="326" t="s">
        <v>89</v>
      </c>
      <c r="FN72" s="327"/>
      <c r="FO72" s="328"/>
      <c r="FP72" s="205"/>
      <c r="GH72" s="163"/>
      <c r="GI72" s="163"/>
      <c r="GJ72" s="163"/>
      <c r="GK72" s="163"/>
      <c r="GL72" s="163"/>
      <c r="GM72" s="163"/>
      <c r="GN72" s="368" t="s">
        <v>117</v>
      </c>
      <c r="GO72" s="369"/>
      <c r="GP72" s="369"/>
      <c r="GQ72" s="369"/>
      <c r="GR72" s="369"/>
      <c r="GS72" s="370"/>
      <c r="GT72" s="341" t="s">
        <v>80</v>
      </c>
      <c r="GU72" s="342"/>
      <c r="GV72" s="343"/>
      <c r="GW72" s="341" t="s">
        <v>81</v>
      </c>
      <c r="GX72" s="342"/>
      <c r="GY72" s="343"/>
      <c r="GZ72" s="341" t="s">
        <v>82</v>
      </c>
      <c r="HA72" s="342"/>
      <c r="HB72" s="343"/>
      <c r="HC72" s="341" t="s">
        <v>83</v>
      </c>
      <c r="HD72" s="342"/>
      <c r="HE72" s="342"/>
      <c r="HF72" s="343"/>
      <c r="HG72" s="163"/>
      <c r="HN72" s="125"/>
      <c r="HO72" s="125"/>
      <c r="HP72" s="205"/>
      <c r="HQ72" s="205"/>
      <c r="HR72" s="205"/>
      <c r="HS72" s="205"/>
      <c r="HT72" s="205"/>
      <c r="HU72" s="205"/>
      <c r="HV72" s="205"/>
      <c r="HW72" s="205"/>
      <c r="HX72" s="205"/>
      <c r="HY72" s="205"/>
      <c r="HZ72" s="205"/>
      <c r="IA72" s="205"/>
      <c r="IB72" s="205"/>
      <c r="IC72" s="205"/>
      <c r="ID72" s="205"/>
      <c r="IE72" s="205"/>
      <c r="IF72" s="205"/>
      <c r="IG72" s="205"/>
      <c r="IH72" s="205"/>
      <c r="II72" s="205"/>
      <c r="IJ72" s="205"/>
      <c r="IK72" s="205"/>
      <c r="IL72" s="205"/>
      <c r="IM72" s="205"/>
      <c r="IN72" s="205"/>
      <c r="IO72" s="205"/>
      <c r="IP72" s="174"/>
      <c r="IQ72" s="174"/>
      <c r="IR72" s="174"/>
      <c r="IS72" s="174"/>
      <c r="IT72" s="174"/>
      <c r="IU72" s="174"/>
      <c r="IV72" s="174"/>
      <c r="IW72" s="174"/>
      <c r="IX72" s="174"/>
      <c r="IY72" s="174"/>
      <c r="IZ72" s="174"/>
      <c r="JA72" s="174"/>
      <c r="JB72" s="174"/>
      <c r="JC72" s="174"/>
      <c r="JD72" s="174"/>
      <c r="JE72" s="174"/>
      <c r="JR72" s="165"/>
      <c r="JS72" s="165"/>
      <c r="JT72" s="165"/>
      <c r="JU72" s="165"/>
      <c r="JV72" s="165"/>
      <c r="JW72" s="165"/>
      <c r="JX72" s="176"/>
      <c r="JY72" s="176"/>
      <c r="JZ72" s="176"/>
      <c r="KA72" s="176"/>
      <c r="KB72" s="176"/>
      <c r="KC72" s="176"/>
      <c r="KD72" s="176"/>
      <c r="KE72" s="176"/>
      <c r="KF72" s="176"/>
      <c r="KG72" s="176"/>
      <c r="KH72" s="176"/>
      <c r="KI72" s="176"/>
      <c r="KY72" s="153"/>
      <c r="KZ72" s="153"/>
      <c r="LA72" s="153"/>
      <c r="LB72" s="153"/>
      <c r="LC72" s="330">
        <v>62941</v>
      </c>
      <c r="LD72" s="331"/>
      <c r="LE72" s="331"/>
      <c r="LF72" s="332"/>
      <c r="LG72" s="330">
        <v>19986</v>
      </c>
      <c r="LH72" s="331"/>
      <c r="LI72" s="331"/>
      <c r="LJ72" s="332"/>
      <c r="LK72" s="330">
        <f>LG72-LC72</f>
        <v>-42955</v>
      </c>
      <c r="LL72" s="331"/>
      <c r="LM72" s="331"/>
      <c r="LN72" s="332"/>
      <c r="LQ72" s="359">
        <v>99989</v>
      </c>
      <c r="LR72" s="360"/>
      <c r="LS72" s="360"/>
      <c r="LT72" s="361"/>
      <c r="LU72" s="358">
        <f>71745.2*1.3</f>
        <v>93268.76</v>
      </c>
      <c r="LV72" s="358"/>
      <c r="LW72" s="358"/>
      <c r="LX72" s="358"/>
      <c r="LY72" s="354">
        <v>24305</v>
      </c>
      <c r="LZ72" s="354"/>
      <c r="MA72" s="354"/>
      <c r="MB72" s="354"/>
      <c r="MC72" s="354">
        <f>LY72-LU72</f>
        <v>-68963.759999999995</v>
      </c>
      <c r="MD72" s="354"/>
      <c r="ME72" s="354"/>
      <c r="MF72" s="354"/>
      <c r="MG72" s="181"/>
      <c r="MH72" s="181"/>
      <c r="MI72" s="181"/>
      <c r="MJ72" s="181"/>
      <c r="MK72" s="181"/>
      <c r="ML72" s="181"/>
      <c r="MM72" s="181"/>
      <c r="MN72" s="181"/>
      <c r="MO72" s="181"/>
      <c r="MU72" s="9"/>
      <c r="MV72" s="165"/>
      <c r="MW72" s="165"/>
      <c r="MX72" s="165"/>
      <c r="MY72" s="165"/>
      <c r="MZ72" s="165"/>
      <c r="NA72" s="165"/>
      <c r="NB72" s="205"/>
      <c r="NC72" s="205"/>
      <c r="ND72" s="205"/>
      <c r="NE72" s="205"/>
      <c r="NF72" s="205"/>
      <c r="NG72" s="205"/>
      <c r="NH72" s="205"/>
      <c r="NI72" s="205"/>
      <c r="NJ72" s="205"/>
      <c r="NK72" s="205"/>
      <c r="NL72" s="205"/>
      <c r="NM72" s="205"/>
      <c r="NN72" s="205"/>
      <c r="NO72" s="205"/>
      <c r="NP72" s="205"/>
      <c r="NQ72" s="205"/>
      <c r="NR72" s="205"/>
      <c r="NS72" s="205"/>
      <c r="NT72" s="205"/>
      <c r="NU72" s="205"/>
      <c r="NV72" s="9"/>
      <c r="NW72" s="335" t="s">
        <v>225</v>
      </c>
      <c r="NX72" s="335"/>
      <c r="NY72" s="335"/>
      <c r="NZ72" s="335"/>
      <c r="OA72" s="335"/>
      <c r="OB72" s="335"/>
      <c r="OC72" s="335"/>
      <c r="OD72" s="335"/>
      <c r="OE72" s="164"/>
      <c r="OF72" s="164"/>
      <c r="OG72" s="164"/>
      <c r="OH72" s="164"/>
      <c r="OM72" s="164"/>
      <c r="ON72" s="164"/>
      <c r="OO72" s="164"/>
      <c r="OP72" s="9"/>
      <c r="OQ72" s="9"/>
      <c r="OR72" s="9"/>
      <c r="OS72" s="313" t="s">
        <v>315</v>
      </c>
      <c r="OT72" s="313"/>
      <c r="OU72" s="313"/>
      <c r="OV72" s="313"/>
      <c r="OW72" s="313"/>
      <c r="OX72" s="313"/>
      <c r="OY72" s="313"/>
      <c r="OZ72" s="313"/>
      <c r="PA72" s="313"/>
      <c r="PB72" s="313"/>
      <c r="PC72" s="313"/>
      <c r="PD72" s="313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N72" s="115"/>
      <c r="QO72" s="115"/>
      <c r="QP72" s="115"/>
      <c r="QQ72" s="115"/>
      <c r="QR72" s="115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311" t="s">
        <v>221</v>
      </c>
      <c r="RT72" s="333"/>
      <c r="RU72" s="333"/>
      <c r="RV72" s="333"/>
      <c r="RW72" s="333"/>
      <c r="RX72" s="334"/>
      <c r="RY72" s="311"/>
      <c r="RZ72" s="333"/>
      <c r="SA72" s="334"/>
      <c r="SB72" s="311"/>
      <c r="SC72" s="333"/>
      <c r="SD72" s="334"/>
      <c r="SE72" s="311"/>
      <c r="SF72" s="333"/>
      <c r="SG72" s="334"/>
      <c r="SH72" s="311" t="s">
        <v>73</v>
      </c>
      <c r="SI72" s="333"/>
      <c r="SJ72" s="333"/>
      <c r="SK72" s="334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VG72" s="176"/>
      <c r="VH72" s="176"/>
      <c r="VI72" s="176"/>
      <c r="VJ72" s="176"/>
      <c r="VW72" s="176"/>
      <c r="VX72" s="176"/>
      <c r="WO72" s="205"/>
      <c r="WP72" s="205"/>
      <c r="WQ72" s="205"/>
      <c r="WR72" s="205"/>
      <c r="WS72" s="205"/>
      <c r="WT72" s="205"/>
      <c r="WU72" s="205"/>
      <c r="WV72" s="205"/>
      <c r="WW72" s="205"/>
      <c r="WX72" s="205"/>
      <c r="WY72" s="205"/>
      <c r="WZ72" s="205"/>
      <c r="XA72" s="205"/>
      <c r="XB72" s="205"/>
      <c r="XC72" s="205"/>
      <c r="XD72" s="205"/>
      <c r="XE72" s="205"/>
      <c r="XF72" s="205"/>
      <c r="XG72" s="205"/>
      <c r="XH72" s="205"/>
      <c r="XO72" s="165"/>
      <c r="XP72" s="165"/>
      <c r="XQ72" s="165"/>
      <c r="XR72" s="165"/>
      <c r="XS72" s="165"/>
      <c r="XT72" s="165"/>
      <c r="XU72" s="165"/>
      <c r="XV72" s="165"/>
      <c r="XW72" s="165"/>
      <c r="XX72" s="165"/>
      <c r="XY72" s="165"/>
      <c r="XZ72" s="165"/>
      <c r="YA72" s="165"/>
      <c r="YB72" s="165"/>
      <c r="YC72" s="165"/>
      <c r="YD72" s="165"/>
      <c r="YE72" s="165"/>
      <c r="YF72" s="165"/>
      <c r="YG72" s="165"/>
      <c r="YH72" s="119"/>
      <c r="YI72" s="119"/>
      <c r="YJ72" s="119"/>
      <c r="YK72" s="119"/>
      <c r="YL72" s="119"/>
      <c r="YM72" s="119"/>
      <c r="YN72" s="119"/>
      <c r="YO72" s="119"/>
      <c r="YP72" s="9"/>
      <c r="YQ72" s="9"/>
      <c r="ZW72" s="157"/>
      <c r="ZX72" s="157"/>
      <c r="ZY72" s="157"/>
      <c r="ZZ72" s="157"/>
      <c r="AAA72" s="157"/>
      <c r="AAB72" s="157"/>
      <c r="AAC72" s="157"/>
      <c r="ABA72" s="165"/>
      <c r="ABB72" s="165"/>
      <c r="ABC72" s="165"/>
      <c r="ABD72" s="165"/>
      <c r="ABE72" s="165"/>
      <c r="ABF72" s="165"/>
      <c r="ABG72" s="165"/>
      <c r="ABH72" s="205"/>
      <c r="ABI72" s="205"/>
      <c r="ABJ72" s="205"/>
      <c r="ABK72" s="205"/>
      <c r="ABL72" s="205"/>
      <c r="ABM72" s="205"/>
      <c r="ABN72" s="205"/>
      <c r="ABO72" s="205"/>
      <c r="ABP72" s="205"/>
      <c r="ABQ72" s="205"/>
      <c r="ABR72" s="205"/>
      <c r="ABS72" s="205"/>
      <c r="ABT72" s="205"/>
      <c r="ABU72" s="205"/>
      <c r="ABV72" s="205"/>
      <c r="ABW72" s="205"/>
      <c r="ABX72" s="205"/>
      <c r="ABY72" s="205"/>
      <c r="ABZ72" s="205"/>
      <c r="ACA72" s="205"/>
      <c r="ACB72" s="205"/>
      <c r="ACC72" s="205"/>
      <c r="ACD72" s="205"/>
      <c r="ACE72" s="205"/>
      <c r="ACF72" s="176"/>
      <c r="ACG72" s="176"/>
      <c r="ACH72" s="176"/>
      <c r="ACI72" s="176"/>
      <c r="ACJ72" s="176"/>
      <c r="ACK72" s="176"/>
      <c r="ACL72" s="176"/>
      <c r="ACM72" s="176"/>
      <c r="ACN72" s="176"/>
      <c r="ACO72" s="176"/>
      <c r="ACP72" s="176"/>
      <c r="ACQ72" s="176"/>
      <c r="ACR72" s="176"/>
      <c r="ACS72" s="176"/>
      <c r="ACT72" s="176"/>
      <c r="ACU72" s="176"/>
      <c r="ACV72" s="159"/>
      <c r="ACW72" s="159"/>
      <c r="ACX72" s="158"/>
      <c r="ACY72" s="159"/>
      <c r="ACZ72" s="159"/>
      <c r="ADA72" s="159"/>
      <c r="ADB72" s="153"/>
      <c r="ADG72" s="311" t="s">
        <v>115</v>
      </c>
      <c r="ADH72" s="333"/>
      <c r="ADI72" s="333"/>
      <c r="ADJ72" s="333"/>
      <c r="ADK72" s="333"/>
      <c r="ADL72" s="334"/>
      <c r="ADM72" s="311">
        <v>0</v>
      </c>
      <c r="ADN72" s="333"/>
      <c r="ADO72" s="334"/>
      <c r="ADP72" s="311">
        <v>0</v>
      </c>
      <c r="ADQ72" s="333"/>
      <c r="ADR72" s="334"/>
      <c r="ADS72" s="311">
        <f t="shared" ref="ADS72" si="85">ADP72-ADM72</f>
        <v>0</v>
      </c>
      <c r="ADT72" s="333"/>
      <c r="ADU72" s="334"/>
      <c r="ADV72" s="311"/>
      <c r="ADW72" s="333"/>
      <c r="ADX72" s="333"/>
      <c r="ADY72" s="334"/>
      <c r="AEO72" s="176"/>
      <c r="AEP72" s="176"/>
      <c r="AEQ72" s="176"/>
      <c r="AER72" s="176"/>
      <c r="AES72" s="176"/>
      <c r="AET72" s="176"/>
      <c r="AEU72" s="176"/>
      <c r="AEV72" s="176"/>
      <c r="AEW72" s="176"/>
      <c r="AFP72" s="176"/>
      <c r="AFQ72" s="176"/>
      <c r="AFR72" s="176"/>
      <c r="AFS72" s="176"/>
      <c r="AFT72" s="176"/>
      <c r="AFU72" s="176"/>
      <c r="AFV72" s="176"/>
      <c r="AFW72" s="176"/>
      <c r="AFX72" s="176"/>
      <c r="AFY72" s="176"/>
      <c r="AFZ72" s="176"/>
      <c r="AGA72" s="176"/>
      <c r="AGB72" s="176"/>
      <c r="AGC72" s="176"/>
      <c r="AGD72" s="176"/>
      <c r="AGE72" s="176"/>
      <c r="AGF72" s="176"/>
      <c r="AGG72" s="176"/>
      <c r="AGI72" s="115"/>
      <c r="AGJ72" s="115"/>
      <c r="AGK72" s="115"/>
      <c r="AGL72" s="115"/>
      <c r="AGM72" s="115"/>
      <c r="AGN72" s="115"/>
      <c r="AGO72" s="115"/>
      <c r="AGP72" s="115"/>
      <c r="AGQ72" s="115"/>
      <c r="AGR72" s="115"/>
      <c r="AGS72" s="138"/>
      <c r="AGT72" s="138"/>
      <c r="AGU72" s="138"/>
      <c r="AHS72" s="138"/>
      <c r="AHT72" s="138"/>
      <c r="AHU72" s="155"/>
      <c r="AHV72" s="155"/>
      <c r="AHW72" s="205"/>
      <c r="AHX72" s="205"/>
      <c r="AHY72" s="205"/>
      <c r="AHZ72" s="205"/>
      <c r="AIA72" s="205"/>
      <c r="AIB72" s="205"/>
      <c r="AIC72" s="205"/>
      <c r="AID72" s="205"/>
      <c r="AIE72" s="205"/>
      <c r="AIF72" s="205"/>
      <c r="AIG72" s="205"/>
      <c r="AIH72" s="205"/>
      <c r="AII72" s="205"/>
      <c r="AIJ72" s="205"/>
      <c r="AIK72" s="205"/>
      <c r="AIL72" s="205"/>
      <c r="AIM72" s="205"/>
      <c r="AIN72" s="205"/>
      <c r="AIO72" s="138"/>
      <c r="AIP72" s="138"/>
      <c r="AIQ72" s="144"/>
      <c r="AIR72" s="138"/>
      <c r="AIS72" s="138"/>
      <c r="AIT72" s="138"/>
      <c r="AIU72" s="160"/>
      <c r="AIY72" s="147"/>
      <c r="AIZ72" s="147"/>
      <c r="AJA72" s="147"/>
      <c r="AJB72" s="147"/>
      <c r="AJC72" s="147"/>
      <c r="AJD72" s="147"/>
      <c r="AJE72" s="147"/>
      <c r="AJY72" s="130"/>
      <c r="AKD72" s="176"/>
      <c r="AKE72" s="176"/>
      <c r="AKF72" s="176"/>
      <c r="AKG72" s="176"/>
      <c r="AKH72" s="176"/>
      <c r="AKI72" s="176"/>
      <c r="AKJ72" s="176"/>
      <c r="AKK72" s="176"/>
      <c r="ALB72" s="153"/>
      <c r="ALC72" s="205"/>
      <c r="ALD72" s="205"/>
      <c r="ALE72" s="205"/>
      <c r="ALF72" s="205"/>
      <c r="ALG72" s="205"/>
      <c r="ALH72" s="205"/>
      <c r="ALI72" s="205"/>
      <c r="ALJ72" s="205"/>
      <c r="ALK72" s="205"/>
      <c r="ALL72" s="205"/>
      <c r="ALM72" s="205"/>
      <c r="ALN72" s="205"/>
      <c r="ALO72" s="205"/>
      <c r="ALP72" s="205"/>
      <c r="ALQ72" s="205"/>
      <c r="ALR72" s="205"/>
      <c r="ALS72" s="205"/>
      <c r="ALT72" s="205"/>
      <c r="ALU72" s="205"/>
      <c r="ALX72" s="358">
        <v>17621.599999999999</v>
      </c>
      <c r="ALY72" s="358"/>
      <c r="ALZ72" s="358"/>
      <c r="AMA72" s="358"/>
      <c r="AMB72" s="354"/>
      <c r="AMC72" s="354"/>
      <c r="AMD72" s="354"/>
      <c r="AME72" s="354"/>
      <c r="AMF72" s="354">
        <f>AMB72-ALX72</f>
        <v>-17621.599999999999</v>
      </c>
      <c r="AMG72" s="354"/>
      <c r="AMH72" s="354"/>
      <c r="AMI72" s="354"/>
      <c r="AMP72" s="205"/>
      <c r="AMQ72" s="205"/>
      <c r="AMR72" s="205"/>
      <c r="AMS72" s="205"/>
      <c r="AMT72" s="205"/>
      <c r="AMU72" s="205"/>
      <c r="AMV72" s="205"/>
      <c r="AMW72" s="205"/>
      <c r="AMX72" s="205"/>
      <c r="AMY72" s="205"/>
      <c r="AMZ72" s="205"/>
      <c r="ANA72" s="205"/>
      <c r="ANB72" s="205"/>
      <c r="ANC72" s="205"/>
      <c r="AND72" s="205"/>
      <c r="ANE72" s="205"/>
      <c r="ANF72" s="205"/>
      <c r="ANG72" s="205"/>
      <c r="ANH72" s="205"/>
      <c r="ARX72" s="176"/>
      <c r="ARY72" s="176"/>
      <c r="ARZ72" s="176"/>
      <c r="ASA72" s="176"/>
      <c r="ASB72" s="176"/>
      <c r="ASC72" s="176"/>
      <c r="ASD72" s="176"/>
      <c r="ASE72" s="176"/>
      <c r="ASF72" s="176"/>
      <c r="ASG72" s="176"/>
      <c r="ASH72" s="176"/>
      <c r="ASI72" s="176"/>
      <c r="ASJ72" s="176"/>
      <c r="ASK72" s="176"/>
      <c r="ASL72" s="176"/>
      <c r="ASM72" s="176"/>
      <c r="ASN72" s="176"/>
      <c r="ASO72" s="176"/>
      <c r="ATK72" s="176"/>
      <c r="ATL72" s="176"/>
      <c r="ATM72" s="176"/>
      <c r="ATN72" s="176"/>
      <c r="ATO72" s="176"/>
      <c r="ATP72" s="176"/>
      <c r="ATQ72" s="176"/>
      <c r="ATR72" s="176"/>
      <c r="ATS72" s="176"/>
      <c r="ATT72" s="176"/>
      <c r="ATU72" s="176"/>
      <c r="ATV72" s="176"/>
      <c r="ATW72" s="176"/>
      <c r="ATX72" s="176"/>
      <c r="ATY72" s="176"/>
      <c r="ATZ72" s="176"/>
      <c r="AUA72" s="176"/>
      <c r="AUB72" s="176"/>
      <c r="AVR72" s="176"/>
      <c r="AVS72" s="176"/>
      <c r="AVT72" s="176"/>
      <c r="AVU72" s="176"/>
      <c r="AVV72" s="176"/>
      <c r="AVW72" s="176"/>
      <c r="AVX72" s="176"/>
      <c r="AVY72" s="176"/>
      <c r="AVZ72" s="176"/>
      <c r="AWA72" s="176"/>
      <c r="AWB72" s="176"/>
      <c r="AWC72" s="176"/>
      <c r="AWD72" s="176"/>
      <c r="AWE72" s="176"/>
      <c r="AWF72" s="176"/>
      <c r="AWG72" s="176"/>
      <c r="AWH72" s="176"/>
      <c r="AWI72" s="176"/>
      <c r="AWO72" s="176"/>
      <c r="AWP72" s="176"/>
      <c r="AWQ72" s="176"/>
      <c r="AWR72" s="176"/>
      <c r="AWS72" s="176"/>
      <c r="AWT72" s="176"/>
      <c r="AWU72" s="176"/>
      <c r="AWV72" s="176"/>
      <c r="AWW72" s="176"/>
      <c r="AWX72" s="176"/>
      <c r="AWY72" s="176"/>
      <c r="AWZ72" s="176"/>
      <c r="AXA72" s="176"/>
      <c r="AXB72" s="176"/>
      <c r="AXC72" s="176"/>
      <c r="AXD72" s="176"/>
      <c r="AXE72" s="176"/>
      <c r="AXF72" s="176"/>
      <c r="AYE72" s="176"/>
      <c r="AYF72" s="176"/>
      <c r="AYG72" s="176"/>
      <c r="AYH72" s="176"/>
      <c r="AYI72" s="176"/>
      <c r="AYJ72" s="176"/>
      <c r="AYK72" s="176"/>
      <c r="AYL72" s="176"/>
      <c r="AYM72" s="176"/>
      <c r="AYN72" s="176"/>
      <c r="AYO72" s="176"/>
      <c r="AYP72" s="176"/>
      <c r="AYQ72" s="176"/>
      <c r="AYR72" s="176"/>
      <c r="AYS72" s="176"/>
      <c r="AYT72" s="176"/>
      <c r="AYU72" s="176"/>
      <c r="AYV72" s="176"/>
      <c r="AZC72" s="176"/>
      <c r="AZD72" s="176"/>
      <c r="AZE72" s="176"/>
      <c r="AZF72" s="176"/>
      <c r="AZG72" s="176"/>
      <c r="AZH72" s="176"/>
      <c r="AZI72" s="176"/>
      <c r="AZJ72" s="176"/>
      <c r="AZK72" s="176"/>
      <c r="AZL72" s="176"/>
      <c r="AZM72" s="176"/>
      <c r="AZN72" s="176"/>
      <c r="AZO72" s="176"/>
      <c r="AZP72" s="176"/>
      <c r="AZQ72" s="176"/>
      <c r="AZR72" s="176"/>
      <c r="AZS72" s="176"/>
      <c r="AZT72" s="176"/>
      <c r="BBS72" s="176"/>
      <c r="BBT72" s="176"/>
      <c r="BBU72" s="176"/>
      <c r="BBV72" s="176"/>
      <c r="BBW72" s="176"/>
      <c r="BBX72" s="176"/>
      <c r="BBY72" s="176"/>
      <c r="BBZ72" s="176"/>
      <c r="BCA72" s="176"/>
      <c r="BCB72" s="176"/>
      <c r="BCC72" s="176"/>
      <c r="BCD72" s="176"/>
      <c r="BCE72" s="176"/>
      <c r="BCF72" s="176"/>
      <c r="BCG72" s="176"/>
      <c r="BCH72" s="176"/>
      <c r="BCI72" s="176"/>
      <c r="BCJ72" s="176"/>
      <c r="BHH72" s="33"/>
      <c r="BHI72" s="34"/>
      <c r="BHJ72" s="10"/>
      <c r="BHK72" s="10"/>
      <c r="BHL72" s="62" t="s">
        <v>43</v>
      </c>
      <c r="BHM72" s="63"/>
      <c r="BHN72" s="63"/>
      <c r="BHO72" s="63"/>
      <c r="BHP72" s="63"/>
      <c r="BHQ72" s="63"/>
      <c r="BHR72" s="64" t="s">
        <v>44</v>
      </c>
      <c r="BHS72" s="65">
        <v>12827.1</v>
      </c>
      <c r="BHT72" s="66">
        <v>12827.1</v>
      </c>
      <c r="BHU72" s="66">
        <f>BHT72-BHS72</f>
        <v>0</v>
      </c>
      <c r="BHV72" s="67" t="s">
        <v>85</v>
      </c>
      <c r="BMI72" s="68" t="s">
        <v>40</v>
      </c>
      <c r="BMJ72" s="69"/>
      <c r="BMK72" s="69"/>
      <c r="BML72" s="69"/>
      <c r="BMM72" s="69"/>
      <c r="BMN72" s="69"/>
      <c r="BMO72" s="70" t="s">
        <v>41</v>
      </c>
      <c r="BMP72" s="71">
        <v>1924.4</v>
      </c>
      <c r="BMQ72" s="72">
        <v>1924.4</v>
      </c>
      <c r="BMR72" s="72">
        <f t="shared" ref="BMR72:BMR79" si="86">BMQ72-BMP72</f>
        <v>0</v>
      </c>
      <c r="BMS72" s="73" t="s">
        <v>91</v>
      </c>
      <c r="BNR72" s="74" t="s">
        <v>43</v>
      </c>
      <c r="BNS72" s="69"/>
      <c r="BNT72" s="69"/>
      <c r="BNU72" s="69"/>
      <c r="BNV72" s="69"/>
      <c r="BNW72" s="69"/>
      <c r="BNX72" s="70" t="s">
        <v>44</v>
      </c>
      <c r="BNY72" s="71">
        <v>3178.3</v>
      </c>
      <c r="BNZ72" s="72">
        <v>3182</v>
      </c>
      <c r="BOA72" s="72">
        <f>BNZ72-BNY72</f>
        <v>3.6999999999998181</v>
      </c>
      <c r="BOB72" s="75"/>
      <c r="BOC72" s="37"/>
      <c r="BOD72" s="37"/>
      <c r="BOE72" s="37"/>
      <c r="BOF72" s="37"/>
      <c r="BOG72" s="37"/>
      <c r="BOH72" s="37"/>
      <c r="BOI72" s="37"/>
      <c r="BOJ72" s="47"/>
      <c r="BOS72" s="38"/>
      <c r="BOT72" s="37"/>
      <c r="BOU72" s="37"/>
      <c r="BOV72" s="74" t="s">
        <v>43</v>
      </c>
      <c r="BOW72" s="69"/>
      <c r="BOX72" s="69"/>
      <c r="BOY72" s="69"/>
      <c r="BOZ72" s="69"/>
      <c r="BPA72" s="69"/>
      <c r="BPB72" s="70" t="s">
        <v>44</v>
      </c>
      <c r="BPC72" s="71">
        <v>3178.3</v>
      </c>
      <c r="BPD72" s="72">
        <v>3182</v>
      </c>
      <c r="BPE72" s="72">
        <f>BPD72-BPC72</f>
        <v>3.6999999999998181</v>
      </c>
      <c r="BPF72" s="75"/>
    </row>
    <row r="73" spans="16:1774" ht="15.75" customHeight="1" x14ac:dyDescent="0.2">
      <c r="AI73" s="205"/>
      <c r="AJ73" s="205"/>
      <c r="AK73" s="198" t="s">
        <v>364</v>
      </c>
      <c r="AL73" s="199"/>
      <c r="AM73" s="199"/>
      <c r="AN73" s="199"/>
      <c r="AO73" s="199"/>
      <c r="AP73" s="199"/>
      <c r="AQ73" s="200"/>
      <c r="AR73" s="201"/>
      <c r="AS73" s="202"/>
      <c r="AT73" s="203"/>
      <c r="AU73" s="201"/>
      <c r="AV73" s="202"/>
      <c r="AW73" s="203"/>
      <c r="AX73" s="204"/>
      <c r="AY73" s="202"/>
      <c r="AZ73" s="202"/>
      <c r="BA73" s="326" t="s">
        <v>116</v>
      </c>
      <c r="BB73" s="327"/>
      <c r="BC73" s="328"/>
      <c r="BE73" s="178"/>
      <c r="BW73" s="205"/>
      <c r="BX73" s="205"/>
      <c r="BY73" s="205"/>
      <c r="BZ73" s="205"/>
      <c r="CA73" s="205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DM73" s="175"/>
      <c r="DN73" s="176"/>
      <c r="DO73" s="176"/>
      <c r="DP73" s="176"/>
      <c r="DQ73" s="176"/>
      <c r="DR73" s="176"/>
      <c r="DS73" s="176"/>
      <c r="DT73" s="176"/>
      <c r="DU73" s="176"/>
      <c r="DV73" s="176"/>
      <c r="DW73" s="176"/>
      <c r="DX73" s="176"/>
      <c r="DY73" s="176"/>
      <c r="DZ73" s="176"/>
      <c r="EA73" s="176"/>
      <c r="EB73" s="176"/>
      <c r="EC73" s="176"/>
      <c r="ED73" s="176"/>
      <c r="EE73" s="176"/>
      <c r="EM73" s="119"/>
      <c r="EN73" s="205"/>
      <c r="EW73" s="198" t="s">
        <v>248</v>
      </c>
      <c r="EX73" s="199"/>
      <c r="EY73" s="199"/>
      <c r="EZ73" s="199"/>
      <c r="FA73" s="199"/>
      <c r="FB73" s="199"/>
      <c r="FC73" s="200"/>
      <c r="FD73" s="201"/>
      <c r="FE73" s="202"/>
      <c r="FF73" s="203"/>
      <c r="FG73" s="201"/>
      <c r="FH73" s="202"/>
      <c r="FI73" s="203"/>
      <c r="FJ73" s="204"/>
      <c r="FK73" s="202"/>
      <c r="FL73" s="202"/>
      <c r="FM73" s="326" t="s">
        <v>85</v>
      </c>
      <c r="FN73" s="327"/>
      <c r="FO73" s="328"/>
      <c r="FP73" s="205"/>
      <c r="GH73" s="163"/>
      <c r="GI73" s="163"/>
      <c r="GJ73" s="163"/>
      <c r="GK73" s="163"/>
      <c r="GL73" s="163"/>
      <c r="GM73" s="163"/>
      <c r="GN73" s="311" t="s">
        <v>371</v>
      </c>
      <c r="GO73" s="309"/>
      <c r="GP73" s="309"/>
      <c r="GQ73" s="309"/>
      <c r="GR73" s="309"/>
      <c r="GS73" s="310"/>
      <c r="GT73" s="344"/>
      <c r="GU73" s="345"/>
      <c r="GV73" s="346"/>
      <c r="GW73" s="344"/>
      <c r="GX73" s="345"/>
      <c r="GY73" s="346"/>
      <c r="GZ73" s="344"/>
      <c r="HA73" s="345"/>
      <c r="HB73" s="346"/>
      <c r="HC73" s="467" t="s">
        <v>116</v>
      </c>
      <c r="HD73" s="345"/>
      <c r="HE73" s="345"/>
      <c r="HF73" s="346"/>
      <c r="HG73" s="163"/>
      <c r="HN73" s="125"/>
      <c r="HO73" s="125"/>
      <c r="HP73" s="205"/>
      <c r="HQ73" s="205"/>
      <c r="HR73" s="205"/>
      <c r="HS73" s="205"/>
      <c r="HT73" s="205"/>
      <c r="HU73" s="205"/>
      <c r="HV73" s="205"/>
      <c r="HW73" s="205"/>
      <c r="HX73" s="205"/>
      <c r="HY73" s="205"/>
      <c r="HZ73" s="205"/>
      <c r="IA73" s="205"/>
      <c r="IB73" s="205"/>
      <c r="IC73" s="205"/>
      <c r="ID73" s="205"/>
      <c r="IE73" s="205"/>
      <c r="IF73" s="205"/>
      <c r="IG73" s="205"/>
      <c r="IH73" s="205"/>
      <c r="II73" s="205"/>
      <c r="IJ73" s="205"/>
      <c r="IK73" s="205"/>
      <c r="IL73" s="205"/>
      <c r="IM73" s="205"/>
      <c r="IN73" s="205"/>
      <c r="IO73" s="205"/>
      <c r="JR73" s="165"/>
      <c r="JS73" s="165"/>
      <c r="JT73" s="165"/>
      <c r="JU73" s="165"/>
      <c r="JV73" s="165"/>
      <c r="JW73" s="165"/>
      <c r="JX73" s="165"/>
      <c r="JY73" s="165"/>
      <c r="JZ73" s="165"/>
      <c r="KA73" s="165"/>
      <c r="KB73" s="165"/>
      <c r="KC73" s="165"/>
      <c r="KD73" s="165"/>
      <c r="KE73" s="165"/>
      <c r="KF73" s="165"/>
      <c r="KG73" s="165"/>
      <c r="KH73" s="165"/>
      <c r="KI73" s="165"/>
      <c r="KY73" s="154" t="s">
        <v>209</v>
      </c>
      <c r="KZ73" s="153"/>
      <c r="LA73" s="153"/>
      <c r="LB73" s="153"/>
      <c r="LC73" s="330">
        <v>133104</v>
      </c>
      <c r="LD73" s="331"/>
      <c r="LE73" s="331"/>
      <c r="LF73" s="332"/>
      <c r="LG73" s="153"/>
      <c r="LH73" s="153"/>
      <c r="LI73" s="153"/>
      <c r="LJ73" s="153"/>
      <c r="LK73" s="153"/>
      <c r="LL73" s="153"/>
      <c r="LM73" s="153"/>
      <c r="LN73" s="153"/>
      <c r="LZ73" s="181"/>
      <c r="MA73" s="181"/>
      <c r="MB73" s="181"/>
      <c r="MC73" s="181"/>
      <c r="MD73" s="181"/>
      <c r="ME73" s="181"/>
      <c r="MF73" s="181"/>
      <c r="MG73" s="181"/>
      <c r="MH73" s="181"/>
      <c r="MI73" s="181"/>
      <c r="MJ73" s="181"/>
      <c r="MK73" s="181"/>
      <c r="ML73" s="181"/>
      <c r="MM73" s="181"/>
      <c r="MN73" s="181"/>
      <c r="MO73" s="181"/>
      <c r="MU73" s="9"/>
      <c r="MV73" s="165"/>
      <c r="MW73" s="165"/>
      <c r="MX73" s="165"/>
      <c r="MY73" s="165"/>
      <c r="MZ73" s="165"/>
      <c r="NA73" s="165"/>
      <c r="NB73" s="205"/>
      <c r="NC73" s="205"/>
      <c r="ND73" s="205"/>
      <c r="NE73" s="205"/>
      <c r="NF73" s="205"/>
      <c r="NG73" s="205"/>
      <c r="NH73" s="205"/>
      <c r="NI73" s="205"/>
      <c r="NJ73" s="9"/>
      <c r="NK73" s="9"/>
      <c r="NL73" s="9"/>
      <c r="NM73" s="9"/>
      <c r="NN73" s="9"/>
      <c r="NO73" s="9"/>
      <c r="NP73" s="9"/>
      <c r="NQ73" s="9"/>
      <c r="NR73" s="9"/>
      <c r="NS73" s="9"/>
      <c r="NT73" s="9"/>
      <c r="NU73" s="9"/>
      <c r="NV73" s="114"/>
      <c r="NW73" s="164"/>
      <c r="NX73" s="164"/>
      <c r="NY73" s="164"/>
      <c r="NZ73" s="164"/>
      <c r="OA73" s="164"/>
      <c r="OB73" s="164"/>
      <c r="OC73" s="164"/>
      <c r="OD73" s="164"/>
      <c r="OE73" s="164"/>
      <c r="OF73" s="164"/>
      <c r="OG73" s="164"/>
      <c r="OH73" s="164"/>
      <c r="OI73" s="114"/>
      <c r="OJ73" s="114"/>
      <c r="OK73" s="114"/>
      <c r="OL73" s="114"/>
      <c r="OM73" s="114"/>
      <c r="ON73" s="114"/>
      <c r="OO73" s="114"/>
      <c r="OP73" s="9"/>
      <c r="OQ73" s="9"/>
      <c r="OR73" s="9"/>
      <c r="OS73" s="313" t="s">
        <v>254</v>
      </c>
      <c r="OT73" s="313"/>
      <c r="OU73" s="313"/>
      <c r="OV73" s="313"/>
      <c r="OW73" s="313" t="s">
        <v>255</v>
      </c>
      <c r="OX73" s="313"/>
      <c r="OY73" s="313"/>
      <c r="OZ73" s="313"/>
      <c r="PA73" s="313" t="s">
        <v>94</v>
      </c>
      <c r="PB73" s="313"/>
      <c r="PC73" s="313"/>
      <c r="PD73" s="313"/>
      <c r="PE73" s="9"/>
      <c r="PF73" s="9"/>
      <c r="PG73" s="9"/>
      <c r="PH73" s="9"/>
      <c r="PI73" s="9"/>
      <c r="PJ73" s="9"/>
      <c r="PK73" s="9"/>
      <c r="PL73" s="9"/>
      <c r="PM73" s="9"/>
      <c r="PN73" s="9"/>
      <c r="PO73" s="9"/>
      <c r="PP73" s="9"/>
      <c r="PQ73" s="9"/>
      <c r="PR73" s="9"/>
      <c r="PS73" s="9"/>
      <c r="PT73" s="9"/>
      <c r="PU73" s="9"/>
      <c r="PV73" s="9"/>
      <c r="PW73" s="9"/>
      <c r="PX73" s="9"/>
      <c r="PY73" s="9"/>
      <c r="PZ73" s="9"/>
      <c r="QA73" s="9"/>
      <c r="QB73" s="9"/>
      <c r="QC73" s="9"/>
      <c r="QD73" s="176"/>
      <c r="QE73" s="176"/>
      <c r="QF73" s="176"/>
      <c r="QG73" s="176"/>
      <c r="QH73" s="176"/>
      <c r="QI73" s="176"/>
      <c r="QJ73" s="176"/>
      <c r="QK73" s="176"/>
      <c r="QL73" s="115"/>
      <c r="QM73" s="115"/>
      <c r="QN73" s="115"/>
      <c r="QO73" s="115"/>
      <c r="QP73" s="115"/>
      <c r="QQ73" s="115"/>
      <c r="QR73" s="115"/>
      <c r="QS73" s="115"/>
      <c r="QT73" s="115"/>
      <c r="QU73" s="115"/>
      <c r="QV73" s="115"/>
      <c r="QW73" s="115"/>
      <c r="QX73" s="115"/>
      <c r="QY73" s="9"/>
      <c r="QZ73" s="9"/>
      <c r="RA73" s="9"/>
      <c r="RB73" s="9"/>
      <c r="RC73" s="9"/>
      <c r="RD73" s="9"/>
      <c r="RE73" s="9"/>
      <c r="RF73" s="9"/>
      <c r="RG73" s="9"/>
      <c r="RH73" s="9"/>
      <c r="RI73" s="9"/>
      <c r="RJ73" s="9"/>
      <c r="RK73" s="9"/>
      <c r="RL73" s="9"/>
      <c r="RM73" s="9"/>
      <c r="RN73" s="9"/>
      <c r="RO73" s="9"/>
      <c r="RP73" s="9"/>
      <c r="RQ73" s="9"/>
      <c r="RR73" s="9"/>
      <c r="RS73" s="311"/>
      <c r="RT73" s="333"/>
      <c r="RU73" s="333"/>
      <c r="RV73" s="333"/>
      <c r="RW73" s="333"/>
      <c r="RX73" s="334"/>
      <c r="RY73" s="311"/>
      <c r="RZ73" s="333"/>
      <c r="SA73" s="334"/>
      <c r="SB73" s="311"/>
      <c r="SC73" s="333"/>
      <c r="SD73" s="334"/>
      <c r="SE73" s="311"/>
      <c r="SF73" s="333"/>
      <c r="SG73" s="334"/>
      <c r="SH73" s="311"/>
      <c r="SI73" s="333"/>
      <c r="SJ73" s="333"/>
      <c r="SK73" s="334"/>
      <c r="ST73" s="9"/>
      <c r="SU73" s="9"/>
      <c r="SV73" s="9"/>
      <c r="SW73" s="9"/>
      <c r="SX73" s="9"/>
      <c r="SY73" s="9"/>
      <c r="SZ73" s="9"/>
      <c r="TA73" s="9"/>
      <c r="TB73" s="9"/>
      <c r="TC73" s="9"/>
      <c r="TD73" s="9"/>
      <c r="VG73" s="176"/>
      <c r="VH73" s="176"/>
      <c r="VI73" s="176"/>
      <c r="VJ73" s="176"/>
      <c r="VK73" s="176"/>
      <c r="VL73" s="176"/>
      <c r="VM73" s="176"/>
      <c r="VN73" s="176"/>
      <c r="VO73" s="176"/>
      <c r="VP73" s="176"/>
      <c r="VQ73" s="176"/>
      <c r="VR73" s="176"/>
      <c r="VS73" s="176"/>
      <c r="VT73" s="176"/>
      <c r="VU73" s="176"/>
      <c r="VV73" s="176"/>
      <c r="VW73" s="176"/>
      <c r="VX73" s="176"/>
      <c r="WO73" s="205"/>
      <c r="WP73" s="205"/>
      <c r="WQ73" s="205"/>
      <c r="WR73" s="205"/>
      <c r="WS73" s="205"/>
      <c r="WT73" s="205"/>
      <c r="WU73" s="205"/>
      <c r="WV73" s="205"/>
      <c r="WW73" s="205"/>
      <c r="WX73" s="205"/>
      <c r="WY73" s="205"/>
      <c r="WZ73" s="205"/>
      <c r="XA73" s="205"/>
      <c r="XB73" s="205"/>
      <c r="XC73" s="205"/>
      <c r="XD73" s="205"/>
      <c r="XE73" s="205"/>
      <c r="XF73" s="205"/>
      <c r="XG73" s="205"/>
      <c r="XH73" s="205"/>
      <c r="YE73" s="164"/>
      <c r="YF73" s="164"/>
      <c r="YG73" s="164"/>
      <c r="YH73" s="119"/>
      <c r="YI73" s="119"/>
      <c r="YJ73" s="119"/>
      <c r="YK73" s="119"/>
      <c r="YL73" s="119"/>
      <c r="YM73" s="119"/>
      <c r="YN73" s="119"/>
      <c r="YO73" s="119"/>
      <c r="YP73" s="9"/>
      <c r="YQ73" s="9"/>
      <c r="ZW73" s="157"/>
      <c r="ZX73" s="157"/>
      <c r="ZY73" s="157"/>
      <c r="ZZ73" s="157"/>
      <c r="AAA73" s="157"/>
      <c r="AAB73" s="157"/>
      <c r="AAC73" s="157"/>
      <c r="AAD73" s="157"/>
      <c r="AAE73" s="157"/>
      <c r="AAF73" s="157"/>
      <c r="AAG73" s="157"/>
      <c r="AAH73" s="157"/>
      <c r="AAI73" s="157"/>
      <c r="AAJ73" s="157"/>
      <c r="AAK73" s="157"/>
      <c r="AAL73" s="157"/>
      <c r="AAM73" s="157"/>
      <c r="AAN73" s="157"/>
      <c r="AAO73" s="157"/>
      <c r="AAP73" s="157"/>
      <c r="AAQ73" s="157"/>
      <c r="AAR73" s="157"/>
      <c r="AAS73" s="157"/>
      <c r="AAT73" s="157"/>
      <c r="AAU73" s="157"/>
      <c r="AAV73" s="157"/>
      <c r="ABA73" s="165"/>
      <c r="ABB73" s="165"/>
      <c r="ABC73" s="165"/>
      <c r="ABD73" s="165"/>
      <c r="ABE73" s="165"/>
      <c r="ABF73" s="165"/>
      <c r="ABG73" s="165"/>
      <c r="ABH73" s="205"/>
      <c r="ABI73" s="205"/>
      <c r="ABJ73" s="205"/>
      <c r="ABK73" s="205"/>
      <c r="ABL73" s="205"/>
      <c r="ABM73" s="205"/>
      <c r="ABN73" s="205"/>
      <c r="ABO73" s="205"/>
      <c r="ABP73" s="205"/>
      <c r="ABQ73" s="205"/>
      <c r="ABR73" s="205"/>
      <c r="ABS73" s="205"/>
      <c r="ABT73" s="205"/>
      <c r="ABU73" s="205"/>
      <c r="ABV73" s="205"/>
      <c r="ABW73" s="205"/>
      <c r="ABX73" s="205"/>
      <c r="ABY73" s="205"/>
      <c r="ABZ73" s="205"/>
      <c r="ACA73" s="205"/>
      <c r="ACB73" s="205"/>
      <c r="ACC73" s="205"/>
      <c r="ACD73" s="205"/>
      <c r="ACE73" s="205"/>
      <c r="ACF73" s="176"/>
      <c r="ACG73" s="176"/>
      <c r="ACH73" s="176"/>
      <c r="ACI73" s="176"/>
      <c r="ACJ73" s="176"/>
      <c r="ACK73" s="176"/>
      <c r="ACL73" s="176"/>
      <c r="ACM73" s="176"/>
      <c r="ACN73" s="176"/>
      <c r="ACO73" s="176"/>
      <c r="ACP73" s="176"/>
      <c r="ACQ73" s="176"/>
      <c r="ACR73" s="176"/>
      <c r="ACS73" s="176"/>
      <c r="ACT73" s="176"/>
      <c r="ACU73" s="176"/>
      <c r="ACV73" s="138"/>
      <c r="ACW73" s="138"/>
      <c r="ACX73" s="138"/>
      <c r="ACY73" s="138"/>
      <c r="ACZ73" s="138"/>
      <c r="ADA73" s="138"/>
      <c r="ADB73" s="153"/>
      <c r="ADG73" s="311" t="s">
        <v>230</v>
      </c>
      <c r="ADH73" s="333"/>
      <c r="ADI73" s="333"/>
      <c r="ADJ73" s="333"/>
      <c r="ADK73" s="333"/>
      <c r="ADL73" s="334"/>
      <c r="ADM73" s="311"/>
      <c r="ADN73" s="333"/>
      <c r="ADO73" s="334"/>
      <c r="ADP73" s="311"/>
      <c r="ADQ73" s="333"/>
      <c r="ADR73" s="334"/>
      <c r="ADS73" s="311"/>
      <c r="ADT73" s="333"/>
      <c r="ADU73" s="334"/>
      <c r="ADV73" s="311"/>
      <c r="ADW73" s="333"/>
      <c r="ADX73" s="333"/>
      <c r="ADY73" s="334"/>
      <c r="AEO73" s="176"/>
      <c r="AEP73" s="176"/>
      <c r="AEQ73" s="176"/>
      <c r="AER73" s="176"/>
      <c r="AES73" s="176"/>
      <c r="AET73" s="176"/>
      <c r="AEU73" s="176"/>
      <c r="AEV73" s="176"/>
      <c r="AEW73" s="176"/>
      <c r="AGI73" s="115"/>
      <c r="AGJ73" s="115"/>
      <c r="AGK73" s="115"/>
      <c r="AGL73" s="115"/>
      <c r="AGM73" s="115"/>
      <c r="AGN73" s="115"/>
      <c r="AGO73" s="115"/>
      <c r="AGP73" s="115"/>
      <c r="AGQ73" s="115"/>
      <c r="AGR73" s="115"/>
      <c r="AGS73" s="138"/>
      <c r="AGT73" s="138"/>
      <c r="AGU73" s="138"/>
      <c r="AHN73" s="138"/>
      <c r="AHO73" s="138"/>
      <c r="AHP73" s="138"/>
      <c r="AHQ73" s="138"/>
      <c r="AHR73" s="138"/>
      <c r="AHS73" s="138"/>
      <c r="AHT73" s="138"/>
      <c r="AHU73" s="155"/>
      <c r="AHV73" s="155"/>
      <c r="AHW73" s="205"/>
      <c r="AHX73" s="205"/>
      <c r="AHY73" s="205"/>
      <c r="AHZ73" s="205"/>
      <c r="AIA73" s="205"/>
      <c r="AIB73" s="205"/>
      <c r="AIC73" s="205"/>
      <c r="AID73" s="205"/>
      <c r="AIE73" s="205"/>
      <c r="AIF73" s="205"/>
      <c r="AIG73" s="205"/>
      <c r="AIH73" s="205"/>
      <c r="AII73" s="205"/>
      <c r="AIJ73" s="205"/>
      <c r="AIK73" s="205"/>
      <c r="AIL73" s="205"/>
      <c r="AIM73" s="205"/>
      <c r="AIN73" s="205"/>
      <c r="AIO73" s="205"/>
      <c r="AIP73" s="205"/>
      <c r="AIQ73" s="205"/>
      <c r="AIR73" s="205"/>
      <c r="AIS73" s="205"/>
      <c r="AIT73" s="205"/>
      <c r="AIU73" s="205"/>
      <c r="AIY73" s="147"/>
      <c r="AIZ73" s="147"/>
      <c r="AJA73" s="147"/>
      <c r="AJB73" s="147"/>
      <c r="AJC73" s="147"/>
      <c r="AJD73" s="147"/>
      <c r="AJE73" s="147"/>
      <c r="AJF73" s="469" t="s">
        <v>117</v>
      </c>
      <c r="AJG73" s="470"/>
      <c r="AJH73" s="470"/>
      <c r="AJI73" s="470"/>
      <c r="AJJ73" s="470"/>
      <c r="AJK73" s="471"/>
      <c r="AJL73" s="394" t="s">
        <v>80</v>
      </c>
      <c r="AJM73" s="395"/>
      <c r="AJN73" s="396"/>
      <c r="AJO73" s="394" t="s">
        <v>81</v>
      </c>
      <c r="AJP73" s="395"/>
      <c r="AJQ73" s="396"/>
      <c r="AJR73" s="394" t="s">
        <v>82</v>
      </c>
      <c r="AJS73" s="395"/>
      <c r="AJT73" s="396"/>
      <c r="AJU73" s="394" t="s">
        <v>83</v>
      </c>
      <c r="AJV73" s="395"/>
      <c r="AJW73" s="395"/>
      <c r="AJX73" s="396"/>
      <c r="AJY73" s="130"/>
      <c r="AKD73" s="176"/>
      <c r="AKE73" s="176"/>
      <c r="AKF73" s="176"/>
      <c r="AKG73" s="176"/>
      <c r="AKH73" s="176"/>
      <c r="AKI73" s="176"/>
      <c r="AKJ73" s="176"/>
      <c r="AKK73" s="176"/>
      <c r="AKS73" s="335" t="s">
        <v>337</v>
      </c>
      <c r="AKT73" s="335"/>
      <c r="AKU73" s="335"/>
      <c r="AKV73" s="335"/>
      <c r="AKW73" s="335"/>
      <c r="AKX73" s="335"/>
      <c r="ALB73" s="153"/>
      <c r="ALC73" s="153"/>
      <c r="ALD73" s="205"/>
      <c r="ALE73" s="205"/>
      <c r="ALF73" s="205"/>
      <c r="ALG73" s="205"/>
      <c r="ALH73" s="205"/>
      <c r="ALI73" s="205"/>
      <c r="ALJ73" s="205"/>
      <c r="ALK73" s="205"/>
      <c r="ALL73" s="205"/>
      <c r="ALM73" s="205"/>
      <c r="ALN73" s="205"/>
      <c r="ALO73" s="205"/>
      <c r="ALP73" s="205"/>
      <c r="ALQ73" s="205"/>
      <c r="ALR73" s="205"/>
      <c r="ALS73" s="205"/>
      <c r="ALT73" s="205"/>
      <c r="ALU73" s="205"/>
      <c r="ALV73" s="205"/>
      <c r="AML73" s="146"/>
      <c r="AMM73" s="146"/>
      <c r="AMN73" s="146"/>
      <c r="AMO73" s="146"/>
      <c r="AMP73" s="205"/>
      <c r="AMQ73" s="205"/>
      <c r="AMR73" s="205"/>
      <c r="AMS73" s="205"/>
      <c r="AMT73" s="205"/>
      <c r="AMU73" s="205"/>
      <c r="AMV73" s="205"/>
      <c r="AMW73" s="205"/>
      <c r="AMX73" s="205"/>
      <c r="AMY73" s="205"/>
      <c r="AMZ73" s="205"/>
      <c r="ANA73" s="205"/>
      <c r="ANB73" s="205"/>
      <c r="ANC73" s="205"/>
      <c r="AND73" s="205"/>
      <c r="ANE73" s="205"/>
      <c r="ANF73" s="205"/>
      <c r="ANG73" s="205"/>
      <c r="ANH73" s="205"/>
      <c r="ANX73" s="313" t="s">
        <v>297</v>
      </c>
      <c r="ANY73" s="313"/>
      <c r="ANZ73" s="313"/>
      <c r="AOA73" s="313"/>
      <c r="AOB73" s="313"/>
      <c r="AOC73" s="313"/>
      <c r="AOD73" s="313"/>
      <c r="AOE73" s="313"/>
      <c r="AOF73" s="313"/>
      <c r="AOG73" s="313"/>
      <c r="AOH73" s="313"/>
      <c r="AOI73" s="313"/>
      <c r="ARX73" s="176"/>
      <c r="ARY73" s="176"/>
      <c r="ARZ73" s="176"/>
      <c r="ASA73" s="176"/>
      <c r="ASB73" s="176"/>
      <c r="ASC73" s="176"/>
      <c r="ASD73" s="176"/>
      <c r="ASE73" s="176"/>
      <c r="ASF73" s="176"/>
      <c r="ASG73" s="176"/>
      <c r="ASH73" s="176"/>
      <c r="ASI73" s="176"/>
      <c r="ASJ73" s="176"/>
      <c r="ASK73" s="176"/>
      <c r="ASL73" s="176"/>
      <c r="ASM73" s="176"/>
      <c r="ASN73" s="176"/>
      <c r="ASO73" s="176"/>
      <c r="ATK73" s="176"/>
      <c r="ATL73" s="176"/>
      <c r="ATM73" s="176"/>
      <c r="ATN73" s="176"/>
      <c r="ATO73" s="176"/>
      <c r="ATP73" s="176"/>
      <c r="ATQ73" s="176"/>
      <c r="ATR73" s="176"/>
      <c r="ATS73" s="176"/>
      <c r="ATT73" s="176"/>
      <c r="ATU73" s="176"/>
      <c r="ATV73" s="176"/>
      <c r="ATW73" s="176"/>
      <c r="ATX73" s="176"/>
      <c r="ATY73" s="176"/>
      <c r="ATZ73" s="176"/>
      <c r="AUA73" s="176"/>
      <c r="AUB73" s="176"/>
      <c r="AVR73" s="176"/>
      <c r="AVS73" s="176"/>
      <c r="AVT73" s="176"/>
      <c r="AVU73" s="176"/>
      <c r="AVV73" s="176"/>
      <c r="AVW73" s="176"/>
      <c r="AVX73" s="176"/>
      <c r="AVY73" s="176"/>
      <c r="AVZ73" s="176"/>
      <c r="AWA73" s="176"/>
      <c r="AWB73" s="176"/>
      <c r="AWC73" s="176"/>
      <c r="AWD73" s="176"/>
      <c r="AWE73" s="176"/>
      <c r="AWF73" s="176"/>
      <c r="AWG73" s="176"/>
      <c r="AWH73" s="176"/>
      <c r="AWI73" s="176"/>
      <c r="AWO73" s="176"/>
      <c r="AWP73" s="176"/>
      <c r="AWQ73" s="176"/>
      <c r="AWR73" s="176"/>
      <c r="AWS73" s="176"/>
      <c r="AWT73" s="176"/>
      <c r="AWU73" s="176"/>
      <c r="AWV73" s="176"/>
      <c r="AWW73" s="176"/>
      <c r="AWX73" s="176"/>
      <c r="AWY73" s="176"/>
      <c r="AWZ73" s="176"/>
      <c r="AXA73" s="176"/>
      <c r="AXB73" s="176"/>
      <c r="AXC73" s="176"/>
      <c r="AXD73" s="176"/>
      <c r="AXE73" s="176"/>
      <c r="AXF73" s="176"/>
      <c r="AYE73" s="176"/>
      <c r="AYF73" s="176"/>
      <c r="AYG73" s="176"/>
      <c r="AYH73" s="176"/>
      <c r="AYI73" s="176"/>
      <c r="AYJ73" s="176"/>
      <c r="AYK73" s="176"/>
      <c r="AYL73" s="176"/>
      <c r="AYM73" s="176"/>
      <c r="AYN73" s="176"/>
      <c r="AYO73" s="176"/>
      <c r="AYP73" s="176"/>
      <c r="AYQ73" s="176"/>
      <c r="AYR73" s="176"/>
      <c r="AYS73" s="176"/>
      <c r="AYT73" s="176"/>
      <c r="AYU73" s="176"/>
      <c r="AYV73" s="176"/>
      <c r="AZC73" s="176"/>
      <c r="AZD73" s="176"/>
      <c r="AZE73" s="176"/>
      <c r="AZF73" s="176"/>
      <c r="AZG73" s="176"/>
      <c r="AZH73" s="176"/>
      <c r="AZI73" s="176"/>
      <c r="AZJ73" s="176"/>
      <c r="AZK73" s="176"/>
      <c r="AZL73" s="176"/>
      <c r="AZM73" s="176"/>
      <c r="AZN73" s="176"/>
      <c r="AZO73" s="176"/>
      <c r="AZP73" s="176"/>
      <c r="AZQ73" s="176"/>
      <c r="AZR73" s="176"/>
      <c r="AZS73" s="176"/>
      <c r="AZT73" s="176"/>
      <c r="BHH73" s="33"/>
      <c r="BHI73" s="34"/>
      <c r="BHJ73" s="10"/>
      <c r="BHK73" s="10"/>
      <c r="BHL73" s="76" t="s">
        <v>42</v>
      </c>
      <c r="BHM73" s="77"/>
      <c r="BHN73" s="77"/>
      <c r="BHO73" s="77"/>
      <c r="BHP73" s="77"/>
      <c r="BHQ73" s="77"/>
      <c r="BHR73" s="78"/>
      <c r="BHS73" s="79">
        <v>346.8</v>
      </c>
      <c r="BHT73" s="80">
        <v>351.3</v>
      </c>
      <c r="BHU73" s="80">
        <f>BHT73-BHS73</f>
        <v>4.5</v>
      </c>
      <c r="BHV73" s="81"/>
      <c r="BMI73" s="82" t="s">
        <v>40</v>
      </c>
      <c r="BMJ73" s="83"/>
      <c r="BMK73" s="83"/>
      <c r="BML73" s="83"/>
      <c r="BMM73" s="83"/>
      <c r="BMN73" s="83"/>
      <c r="BMO73" s="84" t="s">
        <v>41</v>
      </c>
      <c r="BMP73" s="85">
        <v>28217</v>
      </c>
      <c r="BMQ73" s="86">
        <v>28225</v>
      </c>
      <c r="BMR73" s="86">
        <f t="shared" si="86"/>
        <v>8</v>
      </c>
      <c r="BMS73" s="87"/>
      <c r="BNR73" s="88" t="s">
        <v>42</v>
      </c>
      <c r="BNS73" s="83"/>
      <c r="BNT73" s="83"/>
      <c r="BNU73" s="83"/>
      <c r="BNV73" s="83"/>
      <c r="BNW73" s="83"/>
      <c r="BNX73" s="84"/>
      <c r="BNY73" s="85">
        <v>11511.2</v>
      </c>
      <c r="BNZ73" s="86">
        <v>11517.3</v>
      </c>
      <c r="BOA73" s="86">
        <f>BNZ73-BNY73</f>
        <v>6.0999999999985448</v>
      </c>
      <c r="BOB73" s="89"/>
      <c r="BOC73" s="37"/>
      <c r="BOD73" s="37"/>
      <c r="BOE73" s="37"/>
      <c r="BOF73" s="37"/>
      <c r="BOG73" s="37"/>
      <c r="BOH73" s="37"/>
      <c r="BOI73" s="37"/>
      <c r="BOJ73" s="47"/>
      <c r="BOS73" s="38"/>
      <c r="BOT73" s="37"/>
      <c r="BOU73" s="37"/>
      <c r="BOV73" s="88" t="s">
        <v>42</v>
      </c>
      <c r="BOW73" s="83"/>
      <c r="BOX73" s="83"/>
      <c r="BOY73" s="83"/>
      <c r="BOZ73" s="83"/>
      <c r="BPA73" s="83"/>
      <c r="BPB73" s="84"/>
      <c r="BPC73" s="85">
        <v>5157.8</v>
      </c>
      <c r="BPD73" s="86">
        <v>5166.1000000000004</v>
      </c>
      <c r="BPE73" s="86">
        <f>BPD73-BPC73</f>
        <v>8.3000000000001819</v>
      </c>
      <c r="BPF73" s="89"/>
    </row>
    <row r="74" spans="16:1774" ht="15.75" customHeight="1" thickBot="1" x14ac:dyDescent="0.25">
      <c r="AI74" s="205"/>
      <c r="AJ74" s="205"/>
      <c r="AK74" s="198" t="s">
        <v>40</v>
      </c>
      <c r="AL74" s="199"/>
      <c r="AM74" s="199"/>
      <c r="AN74" s="199"/>
      <c r="AO74" s="199"/>
      <c r="AP74" s="199"/>
      <c r="AQ74" s="200"/>
      <c r="AR74" s="201"/>
      <c r="AS74" s="202"/>
      <c r="AT74" s="203"/>
      <c r="AU74" s="201"/>
      <c r="AV74" s="202"/>
      <c r="AW74" s="203"/>
      <c r="AX74" s="204"/>
      <c r="AY74" s="202"/>
      <c r="AZ74" s="202"/>
      <c r="BA74" s="326" t="s">
        <v>116</v>
      </c>
      <c r="BB74" s="327"/>
      <c r="BC74" s="328"/>
      <c r="BE74" s="178"/>
      <c r="BW74" s="205"/>
      <c r="BX74" s="205"/>
      <c r="BY74" s="205"/>
      <c r="BZ74" s="205"/>
      <c r="CA74" s="205"/>
      <c r="CB74" s="205"/>
      <c r="CC74" s="205"/>
      <c r="CD74" s="205"/>
      <c r="CE74" s="205"/>
      <c r="CF74" s="205"/>
      <c r="CG74" s="205"/>
      <c r="CH74" s="205"/>
      <c r="CI74" s="205"/>
      <c r="CJ74" s="205"/>
      <c r="CK74" s="205"/>
      <c r="CL74" s="205"/>
      <c r="CM74" s="205"/>
      <c r="CN74" s="205"/>
      <c r="CO74" s="205"/>
      <c r="CP74" s="205"/>
      <c r="CQ74" s="205"/>
      <c r="CR74" s="205"/>
      <c r="CS74" s="205"/>
      <c r="CT74" s="205"/>
      <c r="DM74" s="175"/>
      <c r="DN74" s="175"/>
      <c r="DO74" s="175"/>
      <c r="DP74" s="175"/>
      <c r="DQ74" s="175"/>
      <c r="DR74" s="175"/>
      <c r="DS74" s="175"/>
      <c r="DT74" s="175"/>
      <c r="DU74" s="175"/>
      <c r="DV74" s="175"/>
      <c r="DW74" s="175"/>
      <c r="DX74" s="175"/>
      <c r="DY74" s="175"/>
      <c r="DZ74" s="175"/>
      <c r="EA74" s="175"/>
      <c r="EB74" s="175"/>
      <c r="EC74" s="175"/>
      <c r="ED74" s="175"/>
      <c r="EM74" s="119"/>
      <c r="EN74" s="205"/>
      <c r="EW74" s="198" t="s">
        <v>249</v>
      </c>
      <c r="EX74" s="199"/>
      <c r="EY74" s="199"/>
      <c r="EZ74" s="199"/>
      <c r="FA74" s="199"/>
      <c r="FB74" s="199"/>
      <c r="FC74" s="200"/>
      <c r="FD74" s="201"/>
      <c r="FE74" s="202"/>
      <c r="FF74" s="203"/>
      <c r="FG74" s="201"/>
      <c r="FH74" s="202"/>
      <c r="FI74" s="203"/>
      <c r="FJ74" s="204"/>
      <c r="FK74" s="202"/>
      <c r="FL74" s="202"/>
      <c r="FM74" s="326" t="s">
        <v>116</v>
      </c>
      <c r="FN74" s="327"/>
      <c r="FO74" s="328"/>
      <c r="FP74" s="205"/>
      <c r="FQ74" s="121"/>
      <c r="FR74" s="121"/>
      <c r="FS74" s="121"/>
      <c r="GH74" s="163"/>
      <c r="GI74" s="163"/>
      <c r="GJ74" s="163"/>
      <c r="GK74" s="163"/>
      <c r="GL74" s="163"/>
      <c r="GM74" s="163"/>
      <c r="GN74" s="311" t="s">
        <v>119</v>
      </c>
      <c r="GO74" s="309"/>
      <c r="GP74" s="309"/>
      <c r="GQ74" s="309"/>
      <c r="GR74" s="309"/>
      <c r="GS74" s="310"/>
      <c r="GT74" s="344"/>
      <c r="GU74" s="345"/>
      <c r="GV74" s="346"/>
      <c r="GW74" s="344"/>
      <c r="GX74" s="345"/>
      <c r="GY74" s="346"/>
      <c r="GZ74" s="344"/>
      <c r="HA74" s="345"/>
      <c r="HB74" s="346"/>
      <c r="HC74" s="467" t="s">
        <v>116</v>
      </c>
      <c r="HD74" s="345"/>
      <c r="HE74" s="345"/>
      <c r="HF74" s="346"/>
      <c r="HG74" s="163"/>
      <c r="HN74" s="125"/>
      <c r="HO74" s="125"/>
      <c r="HP74" s="205"/>
      <c r="HQ74" s="205"/>
      <c r="HR74" s="205"/>
      <c r="HS74" s="205"/>
      <c r="HT74" s="205"/>
      <c r="HU74" s="205"/>
      <c r="HV74" s="205"/>
      <c r="HW74" s="205"/>
      <c r="HX74" s="205"/>
      <c r="HY74" s="205"/>
      <c r="HZ74" s="205"/>
      <c r="IA74" s="205"/>
      <c r="IB74" s="205"/>
      <c r="IC74" s="205"/>
      <c r="ID74" s="205"/>
      <c r="IE74" s="205"/>
      <c r="IF74" s="205"/>
      <c r="IG74" s="205"/>
      <c r="IH74" s="205"/>
      <c r="II74" s="205"/>
      <c r="IJ74" s="205"/>
      <c r="IK74" s="205"/>
      <c r="IL74" s="205"/>
      <c r="IM74" s="205"/>
      <c r="IN74" s="205"/>
      <c r="IO74" s="205"/>
      <c r="JR74" s="165"/>
      <c r="JS74" s="165"/>
      <c r="JT74" s="165"/>
      <c r="JU74" s="165"/>
      <c r="JV74" s="165"/>
      <c r="JW74" s="165"/>
      <c r="JX74" s="165"/>
      <c r="JY74" s="165"/>
      <c r="JZ74" s="165"/>
      <c r="KA74" s="165"/>
      <c r="KB74" s="165"/>
      <c r="KC74" s="165"/>
      <c r="KD74" s="165"/>
      <c r="KE74" s="165"/>
      <c r="KF74" s="165"/>
      <c r="KG74" s="165"/>
      <c r="KH74" s="165"/>
      <c r="KI74" s="165"/>
      <c r="KJ74" s="165"/>
      <c r="KK74" s="165"/>
      <c r="KL74" s="165"/>
      <c r="KM74" s="165"/>
      <c r="KN74" s="165"/>
      <c r="KO74" s="165"/>
      <c r="KP74" s="165"/>
      <c r="KQ74" s="165"/>
      <c r="KR74" s="165"/>
      <c r="KS74" s="165"/>
      <c r="MU74" s="9"/>
      <c r="MV74" s="9"/>
      <c r="MW74" s="9"/>
      <c r="MX74" s="9"/>
      <c r="MY74" s="9"/>
      <c r="MZ74" s="9"/>
      <c r="NA74" s="9"/>
      <c r="NB74" s="205"/>
      <c r="NC74" s="205"/>
      <c r="ND74" s="205"/>
      <c r="NE74" s="205"/>
      <c r="NF74" s="205"/>
      <c r="NG74" s="205"/>
      <c r="NH74" s="205"/>
      <c r="NI74" s="205"/>
      <c r="NJ74" s="9"/>
      <c r="NK74" s="9"/>
      <c r="NL74" s="9"/>
      <c r="NM74" s="9"/>
      <c r="NN74" s="9"/>
      <c r="NO74" s="9"/>
      <c r="NP74" s="9"/>
      <c r="NQ74" s="9"/>
      <c r="NR74" s="9"/>
      <c r="NS74" s="9"/>
      <c r="NT74" s="9"/>
      <c r="NU74" s="9"/>
      <c r="NV74" s="114"/>
      <c r="NW74" s="336" t="s">
        <v>92</v>
      </c>
      <c r="NX74" s="337"/>
      <c r="NY74" s="337"/>
      <c r="NZ74" s="338"/>
      <c r="OA74" s="336" t="s">
        <v>93</v>
      </c>
      <c r="OB74" s="337"/>
      <c r="OC74" s="337"/>
      <c r="OD74" s="338"/>
      <c r="OE74" s="336" t="s">
        <v>94</v>
      </c>
      <c r="OF74" s="337"/>
      <c r="OG74" s="337"/>
      <c r="OH74" s="338"/>
      <c r="OI74" s="114"/>
      <c r="OJ74" s="114"/>
      <c r="OK74" s="114"/>
      <c r="OL74" s="114"/>
      <c r="OM74" s="114"/>
      <c r="ON74" s="114"/>
      <c r="OO74" s="114"/>
      <c r="OP74" s="9"/>
      <c r="OQ74" s="9"/>
      <c r="OR74" s="9"/>
      <c r="OS74" s="358">
        <v>5501.4</v>
      </c>
      <c r="OT74" s="358"/>
      <c r="OU74" s="358"/>
      <c r="OV74" s="358"/>
      <c r="OW74" s="354"/>
      <c r="OX74" s="354"/>
      <c r="OY74" s="354"/>
      <c r="OZ74" s="354"/>
      <c r="PA74" s="354">
        <f>OW74-OS74</f>
        <v>-5501.4</v>
      </c>
      <c r="PB74" s="354"/>
      <c r="PC74" s="354"/>
      <c r="PD74" s="354"/>
      <c r="PE74" s="9"/>
      <c r="PF74" s="9"/>
      <c r="PG74" s="9"/>
      <c r="PH74" s="9"/>
      <c r="PI74" s="9"/>
      <c r="PJ74" s="9"/>
      <c r="PK74" s="9"/>
      <c r="PL74" s="9"/>
      <c r="PM74" s="9"/>
      <c r="PN74" s="9"/>
      <c r="PO74" s="9"/>
      <c r="PP74" s="9"/>
      <c r="PQ74" s="9"/>
      <c r="PR74" s="9"/>
      <c r="PS74" s="9"/>
      <c r="PT74" s="9"/>
      <c r="PU74" s="9"/>
      <c r="PV74" s="9"/>
      <c r="PW74" s="9"/>
      <c r="PX74" s="9"/>
      <c r="PY74" s="9"/>
      <c r="PZ74" s="9"/>
      <c r="QA74" s="9"/>
      <c r="QB74" s="9"/>
      <c r="QC74" s="9"/>
      <c r="QD74" s="9"/>
      <c r="QE74" s="9"/>
      <c r="QF74" s="9"/>
      <c r="QG74" s="9"/>
      <c r="QH74" s="9"/>
      <c r="QI74" s="9"/>
      <c r="QJ74" s="9"/>
      <c r="QK74" s="9"/>
      <c r="QL74" s="115"/>
      <c r="QM74" s="115"/>
      <c r="QN74" s="115"/>
      <c r="QO74" s="115"/>
      <c r="QP74" s="115"/>
      <c r="QQ74" s="115"/>
      <c r="QR74" s="115"/>
      <c r="QS74" s="115"/>
      <c r="QT74" s="115"/>
      <c r="QU74" s="115"/>
      <c r="QV74" s="115"/>
      <c r="QW74" s="115"/>
      <c r="QX74" s="115"/>
      <c r="QY74" s="9"/>
      <c r="QZ74" s="9"/>
      <c r="RA74" s="9"/>
      <c r="RB74" s="9"/>
      <c r="RC74" s="9"/>
      <c r="RD74" s="9"/>
      <c r="RE74" s="9"/>
      <c r="RF74" s="9"/>
      <c r="RG74" s="9"/>
      <c r="RH74" s="9"/>
      <c r="RI74" s="9"/>
      <c r="RJ74" s="9"/>
      <c r="RK74" s="9"/>
      <c r="RL74" s="9"/>
      <c r="RM74" s="9"/>
      <c r="RN74" s="9"/>
      <c r="RO74" s="9"/>
      <c r="RP74" s="9"/>
      <c r="RQ74" s="9"/>
      <c r="RR74" s="9"/>
      <c r="RS74" s="9"/>
      <c r="SF74" s="9"/>
      <c r="SG74" s="9"/>
      <c r="SH74" s="9"/>
      <c r="SI74" s="9"/>
      <c r="SJ74" s="9"/>
      <c r="SK74" s="9"/>
      <c r="SX74" s="9"/>
      <c r="SY74" s="9"/>
      <c r="SZ74" s="9"/>
      <c r="TA74" s="9"/>
      <c r="TB74" s="9"/>
      <c r="TC74" s="9"/>
      <c r="TD74" s="9"/>
      <c r="WO74" s="205"/>
      <c r="WP74" s="205"/>
      <c r="WQ74" s="205"/>
      <c r="WR74" s="205"/>
      <c r="WS74" s="205"/>
      <c r="WT74" s="205"/>
      <c r="WU74" s="205"/>
      <c r="WV74" s="205"/>
      <c r="WW74" s="205"/>
      <c r="WX74" s="205"/>
      <c r="WY74" s="205"/>
      <c r="WZ74" s="205"/>
      <c r="XA74" s="205"/>
      <c r="XB74" s="205"/>
      <c r="XC74" s="205"/>
      <c r="XD74" s="205"/>
      <c r="XE74" s="205"/>
      <c r="XF74" s="205"/>
      <c r="XG74" s="205"/>
      <c r="XH74" s="205"/>
      <c r="YE74" s="164"/>
      <c r="YF74" s="164"/>
      <c r="YG74" s="164"/>
      <c r="YH74" s="119"/>
      <c r="YI74" s="119"/>
      <c r="YJ74" s="119"/>
      <c r="YK74" s="119"/>
      <c r="YL74" s="119"/>
      <c r="YM74" s="119"/>
      <c r="YN74" s="119"/>
      <c r="YO74" s="119"/>
      <c r="YP74" s="9"/>
      <c r="YQ74" s="9"/>
      <c r="YR74" s="368" t="s">
        <v>214</v>
      </c>
      <c r="YS74" s="369"/>
      <c r="YT74" s="369"/>
      <c r="YU74" s="369"/>
      <c r="YV74" s="369"/>
      <c r="YW74" s="370"/>
      <c r="YX74" s="341" t="s">
        <v>80</v>
      </c>
      <c r="YY74" s="342"/>
      <c r="YZ74" s="343"/>
      <c r="ZA74" s="341" t="s">
        <v>81</v>
      </c>
      <c r="ZB74" s="342"/>
      <c r="ZC74" s="343"/>
      <c r="ZD74" s="341" t="s">
        <v>82</v>
      </c>
      <c r="ZE74" s="342"/>
      <c r="ZF74" s="343"/>
      <c r="ZG74" s="341" t="s">
        <v>83</v>
      </c>
      <c r="ZH74" s="342"/>
      <c r="ZI74" s="342"/>
      <c r="ZJ74" s="343"/>
      <c r="ZW74" s="157"/>
      <c r="ZX74" s="157"/>
      <c r="ZY74" s="157"/>
      <c r="ZZ74" s="157"/>
      <c r="AAA74" s="157"/>
      <c r="AAB74" s="313" t="s">
        <v>331</v>
      </c>
      <c r="AAC74" s="313"/>
      <c r="AAD74" s="313"/>
      <c r="AAE74" s="313"/>
      <c r="AAF74" s="313"/>
      <c r="AAG74" s="313"/>
      <c r="AAH74" s="313"/>
      <c r="AAI74" s="313"/>
      <c r="AAJ74" s="313"/>
      <c r="AAK74" s="313"/>
      <c r="AAL74" s="313"/>
      <c r="AAM74" s="313"/>
      <c r="AAN74" s="313"/>
      <c r="AAO74" s="313"/>
      <c r="AAP74" s="313"/>
      <c r="AAQ74" s="313"/>
      <c r="AAR74" s="157"/>
      <c r="AAS74" s="157"/>
      <c r="AAT74" s="157"/>
      <c r="AAU74" s="157"/>
      <c r="AAV74" s="157"/>
      <c r="ABA74" s="165"/>
      <c r="ABB74" s="165"/>
      <c r="ABC74" s="165"/>
      <c r="ABD74" s="165"/>
      <c r="ABE74" s="165"/>
      <c r="ABF74" s="165"/>
      <c r="ABG74" s="165"/>
      <c r="ABH74" s="205"/>
      <c r="ABI74" s="205"/>
      <c r="ABJ74" s="205"/>
      <c r="ABK74" s="205"/>
      <c r="ABL74" s="205"/>
      <c r="ABM74" s="205"/>
      <c r="ABN74" s="205"/>
      <c r="ABO74" s="205"/>
      <c r="ABP74" s="205"/>
      <c r="ABQ74" s="205"/>
      <c r="ABR74" s="205"/>
      <c r="ABS74" s="205"/>
      <c r="ABT74" s="205"/>
      <c r="ABU74" s="205"/>
      <c r="ABV74" s="205"/>
      <c r="ABW74" s="205"/>
      <c r="ABX74" s="205"/>
      <c r="ABY74" s="205"/>
      <c r="ABZ74" s="205"/>
      <c r="ACA74" s="205"/>
      <c r="ACB74" s="205"/>
      <c r="ACC74" s="205"/>
      <c r="ACD74" s="205"/>
      <c r="ACE74" s="205"/>
      <c r="ACF74" s="176"/>
      <c r="ACG74" s="176"/>
      <c r="ACH74" s="176"/>
      <c r="ACI74" s="176"/>
      <c r="ACJ74" s="176"/>
      <c r="ACK74" s="176"/>
      <c r="ACL74" s="176"/>
      <c r="ACM74" s="176"/>
      <c r="ACN74" s="176"/>
      <c r="ACO74" s="176"/>
      <c r="ACP74" s="176"/>
      <c r="ACQ74" s="176"/>
      <c r="ACR74" s="176"/>
      <c r="ACS74" s="176"/>
      <c r="ACT74" s="176"/>
      <c r="ACU74" s="176"/>
      <c r="ACV74" s="138"/>
      <c r="ACW74" s="138"/>
      <c r="ACX74" s="138"/>
      <c r="ACY74" s="138"/>
      <c r="ACZ74" s="138"/>
      <c r="ADA74" s="138"/>
      <c r="ADB74" s="153"/>
      <c r="ADS74" s="164"/>
      <c r="ADT74" s="164"/>
      <c r="ADU74" s="164"/>
      <c r="ADV74" s="164"/>
      <c r="ADW74" s="164"/>
      <c r="ADX74" s="164"/>
      <c r="ADY74" s="164"/>
      <c r="AEO74" s="176"/>
      <c r="AEP74" s="176"/>
      <c r="AEQ74" s="176"/>
      <c r="AER74" s="176"/>
      <c r="AES74" s="176"/>
      <c r="AET74" s="176"/>
      <c r="AEU74" s="176"/>
      <c r="AEV74" s="176"/>
      <c r="AEW74" s="176"/>
      <c r="AEX74" s="176"/>
      <c r="AEY74" s="176"/>
      <c r="AEZ74" s="176"/>
      <c r="AFA74" s="176"/>
      <c r="AFB74" s="176"/>
      <c r="AFC74" s="176"/>
      <c r="AFD74" s="176"/>
      <c r="AFE74" s="176"/>
      <c r="AFF74" s="176"/>
      <c r="AGI74" s="115"/>
      <c r="AGJ74" s="115"/>
      <c r="AGK74" s="115"/>
      <c r="AGL74" s="115"/>
      <c r="AGM74" s="115"/>
      <c r="AGN74" s="115"/>
      <c r="AGO74" s="115"/>
      <c r="AGP74" s="115"/>
      <c r="AGQ74" s="115"/>
      <c r="AGR74" s="115"/>
      <c r="AGS74" s="138"/>
      <c r="AGT74" s="138"/>
      <c r="AGU74" s="138"/>
      <c r="AGV74" s="138"/>
      <c r="AGW74" s="138"/>
      <c r="AGX74" s="138"/>
      <c r="AGY74" s="138"/>
      <c r="AGZ74" s="138"/>
      <c r="AHA74" s="138"/>
      <c r="AHB74" s="138"/>
      <c r="AHC74" s="138"/>
      <c r="AHD74" s="138"/>
      <c r="AHE74" s="138"/>
      <c r="AHF74" s="138"/>
      <c r="AHG74" s="138"/>
      <c r="AHH74" s="138"/>
      <c r="AHI74" s="138"/>
      <c r="AHJ74" s="138"/>
      <c r="AHK74" s="138"/>
      <c r="AHL74" s="138"/>
      <c r="AHM74" s="138"/>
      <c r="AHN74" s="138"/>
      <c r="AHO74" s="138"/>
      <c r="AHP74" s="138"/>
      <c r="AHQ74" s="138"/>
      <c r="AHR74" s="138"/>
      <c r="AHS74" s="138"/>
      <c r="AHT74" s="138"/>
      <c r="AHU74" s="155"/>
      <c r="AHV74" s="155"/>
      <c r="AHW74" s="205"/>
      <c r="AHX74" s="205"/>
      <c r="AHY74" s="205"/>
      <c r="AHZ74" s="205"/>
      <c r="AIA74" s="205"/>
      <c r="AIB74" s="205"/>
      <c r="AIC74" s="205"/>
      <c r="AID74" s="205"/>
      <c r="AIE74" s="205"/>
      <c r="AIF74" s="205"/>
      <c r="AIG74" s="205"/>
      <c r="AIH74" s="205"/>
      <c r="AII74" s="205"/>
      <c r="AIJ74" s="205"/>
      <c r="AIK74" s="205"/>
      <c r="AIL74" s="205"/>
      <c r="AIM74" s="205"/>
      <c r="AIN74" s="205"/>
      <c r="AIO74" s="205"/>
      <c r="AIP74" s="205"/>
      <c r="AIQ74" s="205"/>
      <c r="AIR74" s="205"/>
      <c r="AIS74" s="205"/>
      <c r="AIT74" s="205"/>
      <c r="AIU74" s="205"/>
      <c r="AIY74" s="147"/>
      <c r="AIZ74" s="147"/>
      <c r="AJA74" s="147"/>
      <c r="AJB74" s="147"/>
      <c r="AJC74" s="147"/>
      <c r="AJD74" s="147"/>
      <c r="AJE74" s="147"/>
      <c r="AJF74" s="311" t="s">
        <v>118</v>
      </c>
      <c r="AJG74" s="309"/>
      <c r="AJH74" s="309"/>
      <c r="AJI74" s="309"/>
      <c r="AJJ74" s="309"/>
      <c r="AJK74" s="310"/>
      <c r="AJL74" s="394"/>
      <c r="AJM74" s="395"/>
      <c r="AJN74" s="396"/>
      <c r="AJO74" s="394"/>
      <c r="AJP74" s="395"/>
      <c r="AJQ74" s="396"/>
      <c r="AJR74" s="394"/>
      <c r="AJS74" s="395"/>
      <c r="AJT74" s="396"/>
      <c r="AJU74" s="365"/>
      <c r="AJV74" s="366"/>
      <c r="AJW74" s="366"/>
      <c r="AJX74" s="367"/>
      <c r="AJY74" s="130"/>
      <c r="AKD74" s="176"/>
      <c r="AKE74" s="176"/>
      <c r="AKF74" s="176"/>
      <c r="AKG74" s="176"/>
      <c r="AKH74" s="176"/>
      <c r="AKI74" s="176"/>
      <c r="AKJ74" s="176"/>
      <c r="AKK74" s="176"/>
      <c r="ALB74" s="153"/>
      <c r="ALC74" s="153"/>
      <c r="ALD74" s="205"/>
      <c r="ALE74" s="205"/>
      <c r="ALF74" s="205"/>
      <c r="ALG74" s="205"/>
      <c r="ALH74" s="205"/>
      <c r="ALI74" s="205"/>
      <c r="ALJ74" s="205"/>
      <c r="ALK74" s="205"/>
      <c r="ALL74" s="205"/>
      <c r="ALM74" s="205"/>
      <c r="ALN74" s="205"/>
      <c r="ALO74" s="205"/>
      <c r="ALP74" s="205"/>
      <c r="ALQ74" s="205"/>
      <c r="ALR74" s="205"/>
      <c r="ALS74" s="205"/>
      <c r="ALT74" s="205"/>
      <c r="ALU74" s="205"/>
      <c r="ALV74" s="205"/>
      <c r="AML74" s="146"/>
      <c r="AMM74" s="146"/>
      <c r="AMN74" s="146"/>
      <c r="AMO74" s="146"/>
      <c r="AMP74" s="205"/>
      <c r="AMQ74" s="205"/>
      <c r="AMR74" s="205"/>
      <c r="AMS74" s="205"/>
      <c r="AMT74" s="205"/>
      <c r="AMU74" s="205"/>
      <c r="AMV74" s="205"/>
      <c r="AMW74" s="205"/>
      <c r="AMX74" s="205"/>
      <c r="AMY74" s="205"/>
      <c r="AMZ74" s="205"/>
      <c r="ANA74" s="205"/>
      <c r="ANB74" s="205"/>
      <c r="ANC74" s="205"/>
      <c r="AND74" s="205"/>
      <c r="ANE74" s="205"/>
      <c r="ANF74" s="205"/>
      <c r="ANG74" s="205"/>
      <c r="ANH74" s="205"/>
      <c r="ANI74" s="176"/>
      <c r="ANJ74" s="176"/>
      <c r="ANK74" s="176"/>
      <c r="ANL74" s="176"/>
      <c r="ANM74" s="176"/>
      <c r="ANN74" s="176"/>
      <c r="ANO74" s="176"/>
      <c r="ANP74" s="176"/>
      <c r="ANQ74" s="176"/>
      <c r="ANR74" s="176"/>
      <c r="ANX74" s="313" t="s">
        <v>254</v>
      </c>
      <c r="ANY74" s="313"/>
      <c r="ANZ74" s="313"/>
      <c r="AOA74" s="313"/>
      <c r="AOB74" s="313" t="s">
        <v>255</v>
      </c>
      <c r="AOC74" s="313"/>
      <c r="AOD74" s="313"/>
      <c r="AOE74" s="313"/>
      <c r="AOF74" s="313" t="s">
        <v>94</v>
      </c>
      <c r="AOG74" s="313"/>
      <c r="AOH74" s="313"/>
      <c r="AOI74" s="313"/>
      <c r="APU74" s="176"/>
      <c r="APV74" s="176"/>
      <c r="APW74" s="176"/>
      <c r="APX74" s="176"/>
      <c r="APY74" s="176"/>
      <c r="APZ74" s="176"/>
      <c r="AQA74" s="176"/>
      <c r="AQB74" s="176"/>
      <c r="AQC74" s="176"/>
      <c r="AQD74" s="176"/>
      <c r="AQE74" s="176"/>
      <c r="AQF74" s="176"/>
      <c r="AQG74" s="176"/>
      <c r="AQH74" s="176"/>
      <c r="AQI74" s="176"/>
      <c r="AQJ74" s="176"/>
      <c r="AQK74" s="176"/>
      <c r="AQL74" s="176"/>
      <c r="AQN74" s="176"/>
      <c r="AQO74" s="176"/>
      <c r="AQP74" s="176"/>
      <c r="AQQ74" s="176"/>
      <c r="AQR74" s="176"/>
      <c r="AQS74" s="176"/>
      <c r="AQT74" s="176"/>
      <c r="AQU74" s="176"/>
      <c r="AQV74" s="176"/>
      <c r="AQW74" s="176"/>
      <c r="AQX74" s="176"/>
      <c r="AQY74" s="176"/>
      <c r="AQZ74" s="176"/>
      <c r="ARA74" s="176"/>
      <c r="ARB74" s="176"/>
      <c r="ARX74" s="176"/>
      <c r="ARY74" s="176"/>
      <c r="ARZ74" s="176"/>
      <c r="ASA74" s="176"/>
      <c r="ASB74" s="176"/>
      <c r="ASC74" s="176"/>
      <c r="ASD74" s="176"/>
      <c r="ASE74" s="176"/>
      <c r="ASF74" s="176"/>
      <c r="ASG74" s="176"/>
      <c r="ASH74" s="176"/>
      <c r="ASI74" s="176"/>
      <c r="ASJ74" s="176"/>
      <c r="ASK74" s="176"/>
      <c r="ASL74" s="176"/>
      <c r="ASM74" s="176"/>
      <c r="ASN74" s="176"/>
      <c r="ASO74" s="176"/>
      <c r="ATK74" s="176"/>
      <c r="ATL74" s="176"/>
      <c r="ATM74" s="176"/>
      <c r="ATN74" s="176"/>
      <c r="ATO74" s="176"/>
      <c r="ATP74" s="176"/>
      <c r="ATQ74" s="176"/>
      <c r="ATR74" s="176"/>
      <c r="ATS74" s="176"/>
      <c r="ATT74" s="176"/>
      <c r="ATU74" s="176"/>
      <c r="ATV74" s="176"/>
      <c r="ATW74" s="176"/>
      <c r="ATX74" s="176"/>
      <c r="ATY74" s="176"/>
      <c r="ATZ74" s="176"/>
      <c r="AUA74" s="176"/>
      <c r="AUB74" s="176"/>
      <c r="AVR74" s="176"/>
      <c r="AVS74" s="176"/>
      <c r="AVT74" s="176"/>
      <c r="AVU74" s="176"/>
      <c r="AVV74" s="176"/>
      <c r="AVW74" s="176"/>
      <c r="AVX74" s="176"/>
      <c r="AVY74" s="176"/>
      <c r="AVZ74" s="176"/>
      <c r="AWA74" s="176"/>
      <c r="AWB74" s="176"/>
      <c r="AWC74" s="176"/>
      <c r="AWD74" s="176"/>
      <c r="AWE74" s="176"/>
      <c r="AWF74" s="176"/>
      <c r="AWG74" s="176"/>
      <c r="AWH74" s="176"/>
      <c r="AWI74" s="176"/>
      <c r="AWO74" s="176"/>
      <c r="AWP74" s="176"/>
      <c r="AWQ74" s="176"/>
      <c r="AWR74" s="176"/>
      <c r="AWS74" s="176"/>
      <c r="AWT74" s="176"/>
      <c r="AWU74" s="176"/>
      <c r="AWV74" s="176"/>
      <c r="AWW74" s="176"/>
      <c r="AWX74" s="176"/>
      <c r="AWY74" s="176"/>
      <c r="AWZ74" s="176"/>
      <c r="AXA74" s="176"/>
      <c r="AXB74" s="176"/>
      <c r="AXC74" s="176"/>
      <c r="AXD74" s="176"/>
      <c r="AXE74" s="176"/>
      <c r="AXF74" s="176"/>
      <c r="AYE74" s="176"/>
      <c r="AYF74" s="176"/>
      <c r="AYG74" s="176"/>
      <c r="AYH74" s="176"/>
      <c r="AYI74" s="176"/>
      <c r="AYJ74" s="176"/>
      <c r="AYK74" s="176"/>
      <c r="AYL74" s="176"/>
      <c r="AYM74" s="176"/>
      <c r="AYN74" s="176"/>
      <c r="AYO74" s="176"/>
      <c r="AYP74" s="176"/>
      <c r="AYQ74" s="176"/>
      <c r="AYR74" s="176"/>
      <c r="AYS74" s="176"/>
      <c r="AYT74" s="176"/>
      <c r="AYU74" s="176"/>
      <c r="AYV74" s="176"/>
      <c r="BCQ74" s="176"/>
      <c r="BCR74" s="176"/>
      <c r="BCS74" s="176"/>
      <c r="BCT74" s="176"/>
      <c r="BCU74" s="176"/>
      <c r="BCV74" s="176"/>
      <c r="BCW74" s="176"/>
      <c r="BCX74" s="176"/>
      <c r="BCY74" s="176"/>
      <c r="BCZ74" s="176"/>
      <c r="BDA74" s="176"/>
      <c r="BDB74" s="176"/>
      <c r="BDC74" s="176"/>
      <c r="BDD74" s="176"/>
      <c r="BDE74" s="176"/>
      <c r="BDF74" s="176"/>
      <c r="BDG74" s="176"/>
      <c r="BDH74" s="176"/>
      <c r="BHH74" s="33"/>
      <c r="BHI74" s="34"/>
      <c r="BHJ74" s="10"/>
      <c r="BHK74" s="10"/>
      <c r="BHL74" s="90" t="s">
        <v>46</v>
      </c>
      <c r="BHM74" s="91"/>
      <c r="BHN74" s="91"/>
      <c r="BHO74" s="91"/>
      <c r="BHP74" s="91"/>
      <c r="BHQ74" s="91"/>
      <c r="BHR74" s="92" t="s">
        <v>47</v>
      </c>
      <c r="BHS74" s="93">
        <v>4732.5</v>
      </c>
      <c r="BHT74" s="94">
        <v>4738.2</v>
      </c>
      <c r="BHU74" s="94">
        <f>BHT74-BHS74</f>
        <v>5.6999999999998181</v>
      </c>
      <c r="BHV74" s="95"/>
      <c r="BMI74" s="82" t="s">
        <v>40</v>
      </c>
      <c r="BMJ74" s="83"/>
      <c r="BMK74" s="83"/>
      <c r="BML74" s="83"/>
      <c r="BMM74" s="83"/>
      <c r="BMN74" s="83"/>
      <c r="BMO74" s="84" t="s">
        <v>41</v>
      </c>
      <c r="BMP74" s="85">
        <v>14379</v>
      </c>
      <c r="BMQ74" s="86">
        <v>14388</v>
      </c>
      <c r="BMR74" s="86">
        <f t="shared" si="86"/>
        <v>9</v>
      </c>
      <c r="BMS74" s="87"/>
      <c r="BNR74" s="96" t="s">
        <v>46</v>
      </c>
      <c r="BNS74" s="97"/>
      <c r="BNT74" s="97"/>
      <c r="BNU74" s="97"/>
      <c r="BNV74" s="97"/>
      <c r="BNW74" s="97"/>
      <c r="BNX74" s="98" t="s">
        <v>47</v>
      </c>
      <c r="BNY74" s="99">
        <v>226.1</v>
      </c>
      <c r="BNZ74" s="100">
        <v>226.1</v>
      </c>
      <c r="BOA74" s="100">
        <f>BNZ74-BNY74</f>
        <v>0</v>
      </c>
      <c r="BOB74" s="101" t="s">
        <v>85</v>
      </c>
      <c r="BOC74" s="37"/>
      <c r="BOD74" s="37"/>
      <c r="BOE74" s="37"/>
      <c r="BOF74" s="37"/>
      <c r="BOG74" s="37"/>
      <c r="BOH74" s="37"/>
      <c r="BOI74" s="37"/>
      <c r="BOJ74" s="47"/>
      <c r="BOS74" s="38"/>
      <c r="BOT74" s="37"/>
      <c r="BOU74" s="37"/>
      <c r="BOV74" s="96" t="s">
        <v>46</v>
      </c>
      <c r="BOW74" s="97"/>
      <c r="BOX74" s="97"/>
      <c r="BOY74" s="97"/>
      <c r="BOZ74" s="97"/>
      <c r="BPA74" s="97"/>
      <c r="BPB74" s="98" t="s">
        <v>47</v>
      </c>
      <c r="BPC74" s="99">
        <v>3910.7</v>
      </c>
      <c r="BPD74" s="100">
        <v>3917</v>
      </c>
      <c r="BPE74" s="100">
        <f>BPD74-BPC74</f>
        <v>6.3000000000001819</v>
      </c>
      <c r="BPF74" s="101"/>
    </row>
    <row r="75" spans="16:1774" ht="15.75" customHeight="1" x14ac:dyDescent="0.2">
      <c r="P75" s="313" t="s">
        <v>331</v>
      </c>
      <c r="Q75" s="313"/>
      <c r="R75" s="313"/>
      <c r="S75" s="313"/>
      <c r="T75" s="313"/>
      <c r="U75" s="313"/>
      <c r="V75" s="313"/>
      <c r="W75" s="313"/>
      <c r="X75" s="313"/>
      <c r="Y75" s="313"/>
      <c r="Z75" s="313"/>
      <c r="AA75" s="313"/>
      <c r="AB75" s="313"/>
      <c r="AC75" s="313"/>
      <c r="AD75" s="313"/>
      <c r="AE75" s="313"/>
      <c r="AI75" s="205"/>
      <c r="AJ75" s="205"/>
      <c r="AK75" s="198" t="s">
        <v>250</v>
      </c>
      <c r="AL75" s="199"/>
      <c r="AM75" s="199"/>
      <c r="AN75" s="199"/>
      <c r="AO75" s="199"/>
      <c r="AP75" s="199"/>
      <c r="AQ75" s="200"/>
      <c r="AR75" s="201"/>
      <c r="AS75" s="202"/>
      <c r="AT75" s="203"/>
      <c r="AU75" s="201"/>
      <c r="AV75" s="202"/>
      <c r="AW75" s="203"/>
      <c r="AX75" s="204"/>
      <c r="AY75" s="202"/>
      <c r="AZ75" s="202"/>
      <c r="BA75" s="326" t="s">
        <v>116</v>
      </c>
      <c r="BB75" s="327"/>
      <c r="BC75" s="328"/>
      <c r="BE75" s="178"/>
      <c r="BW75" s="205"/>
      <c r="BX75" s="205"/>
      <c r="BY75" s="205"/>
      <c r="BZ75" s="205"/>
      <c r="CA75" s="205"/>
      <c r="CB75" s="205"/>
      <c r="CC75" s="205"/>
      <c r="CD75" s="205"/>
      <c r="CE75" s="205"/>
      <c r="CF75" s="205"/>
      <c r="CG75" s="205"/>
      <c r="CH75" s="205"/>
      <c r="CI75" s="205"/>
      <c r="CJ75" s="205"/>
      <c r="CK75" s="205"/>
      <c r="CL75" s="205"/>
      <c r="CM75" s="205"/>
      <c r="CN75" s="205"/>
      <c r="CO75" s="205"/>
      <c r="CP75" s="205"/>
      <c r="CQ75" s="205"/>
      <c r="CR75" s="205"/>
      <c r="CS75" s="205"/>
      <c r="CT75" s="205"/>
      <c r="DM75" s="175"/>
      <c r="DN75" s="175"/>
      <c r="DO75" s="175"/>
      <c r="DP75" s="175"/>
      <c r="DQ75" s="175"/>
      <c r="DR75" s="175"/>
      <c r="DS75" s="175"/>
      <c r="DT75" s="175"/>
      <c r="DU75" s="175"/>
      <c r="DV75" s="175"/>
      <c r="DW75" s="175"/>
      <c r="DX75" s="175"/>
      <c r="DY75" s="175"/>
      <c r="DZ75" s="175"/>
      <c r="EA75" s="175"/>
      <c r="EB75" s="175"/>
      <c r="EC75" s="175"/>
      <c r="ED75" s="175"/>
      <c r="EM75" s="119"/>
      <c r="EN75" s="205"/>
      <c r="EW75" s="198" t="s">
        <v>364</v>
      </c>
      <c r="EX75" s="199"/>
      <c r="EY75" s="199"/>
      <c r="EZ75" s="199"/>
      <c r="FA75" s="199"/>
      <c r="FB75" s="199"/>
      <c r="FC75" s="200"/>
      <c r="FD75" s="201"/>
      <c r="FE75" s="202"/>
      <c r="FF75" s="203"/>
      <c r="FG75" s="201"/>
      <c r="FH75" s="202"/>
      <c r="FI75" s="203"/>
      <c r="FJ75" s="204"/>
      <c r="FK75" s="202"/>
      <c r="FL75" s="202"/>
      <c r="FM75" s="326" t="s">
        <v>116</v>
      </c>
      <c r="FN75" s="327"/>
      <c r="FO75" s="328"/>
      <c r="FP75" s="205"/>
      <c r="FQ75" s="176"/>
      <c r="FR75" s="176"/>
      <c r="FS75" s="176"/>
      <c r="FT75" s="176"/>
      <c r="FU75" s="176"/>
      <c r="FV75" s="176"/>
      <c r="FW75" s="176"/>
      <c r="FX75" s="176"/>
      <c r="FY75" s="176"/>
      <c r="FZ75" s="176"/>
      <c r="GA75" s="176"/>
      <c r="GB75" s="176"/>
      <c r="GH75" s="163"/>
      <c r="GI75" s="163"/>
      <c r="GJ75" s="163"/>
      <c r="GK75" s="163"/>
      <c r="GL75" s="163"/>
      <c r="GM75" s="163"/>
      <c r="GN75" s="311" t="s">
        <v>370</v>
      </c>
      <c r="GO75" s="309"/>
      <c r="GP75" s="309"/>
      <c r="GQ75" s="309"/>
      <c r="GR75" s="309"/>
      <c r="GS75" s="310"/>
      <c r="GT75" s="344"/>
      <c r="GU75" s="345"/>
      <c r="GV75" s="346"/>
      <c r="GW75" s="344"/>
      <c r="GX75" s="345"/>
      <c r="GY75" s="346"/>
      <c r="GZ75" s="344"/>
      <c r="HA75" s="345"/>
      <c r="HB75" s="346"/>
      <c r="HC75" s="467" t="s">
        <v>116</v>
      </c>
      <c r="HD75" s="345"/>
      <c r="HE75" s="345"/>
      <c r="HF75" s="346"/>
      <c r="HG75" s="163"/>
      <c r="HJ75" s="163"/>
      <c r="HK75" s="163"/>
      <c r="HL75" s="163"/>
      <c r="HM75" s="163"/>
      <c r="HN75" s="163"/>
      <c r="HO75" s="163"/>
      <c r="HP75" s="205"/>
      <c r="HQ75" s="205"/>
      <c r="HR75" s="205"/>
      <c r="HS75" s="205"/>
      <c r="HT75" s="205"/>
      <c r="HU75" s="205"/>
      <c r="HV75" s="205"/>
      <c r="HW75" s="205"/>
      <c r="HX75" s="205"/>
      <c r="HY75" s="205"/>
      <c r="HZ75" s="205"/>
      <c r="IA75" s="205"/>
      <c r="IB75" s="205"/>
      <c r="IC75" s="205"/>
      <c r="ID75" s="205"/>
      <c r="IE75" s="205"/>
      <c r="IF75" s="205"/>
      <c r="IG75" s="205"/>
      <c r="IH75" s="205"/>
      <c r="II75" s="205"/>
      <c r="IJ75" s="205"/>
      <c r="IK75" s="205"/>
      <c r="IL75" s="205"/>
      <c r="IM75" s="205"/>
      <c r="IN75" s="205"/>
      <c r="IO75" s="205"/>
      <c r="JR75" s="165"/>
      <c r="JS75" s="165"/>
      <c r="JT75" s="165"/>
      <c r="JU75" s="165"/>
      <c r="JV75" s="165"/>
      <c r="JW75" s="165"/>
      <c r="JX75" s="165"/>
      <c r="JY75" s="165"/>
      <c r="JZ75" s="165"/>
      <c r="KA75" s="165"/>
      <c r="KB75" s="165"/>
      <c r="KC75" s="165"/>
      <c r="KD75" s="165"/>
      <c r="KE75" s="165"/>
      <c r="KF75" s="165"/>
      <c r="KG75" s="165"/>
      <c r="KH75" s="165"/>
      <c r="KI75" s="165"/>
      <c r="KJ75" s="165"/>
      <c r="KK75" s="165"/>
      <c r="KL75" s="165"/>
      <c r="KM75" s="165"/>
      <c r="KN75" s="165"/>
      <c r="KO75" s="165"/>
      <c r="KP75" s="165"/>
      <c r="KQ75" s="165"/>
      <c r="KR75" s="165"/>
      <c r="KS75" s="165"/>
      <c r="LA75" s="175"/>
      <c r="LB75" s="175"/>
      <c r="LC75" s="175"/>
      <c r="LD75" s="175"/>
      <c r="LE75" s="175"/>
      <c r="LF75" s="175"/>
      <c r="LG75" s="175"/>
      <c r="LH75" s="175"/>
      <c r="LI75" s="175"/>
      <c r="LJ75" s="175"/>
      <c r="LK75" s="175"/>
      <c r="LL75" s="175"/>
      <c r="LM75" s="175"/>
      <c r="LN75" s="175"/>
      <c r="LO75" s="175"/>
      <c r="LP75" s="175"/>
      <c r="LQ75" s="175"/>
      <c r="LR75" s="175"/>
      <c r="LS75" s="175"/>
      <c r="LT75" s="175"/>
      <c r="MU75" s="9"/>
      <c r="MV75" s="9"/>
      <c r="MW75" s="9"/>
      <c r="MX75" s="9"/>
      <c r="MY75" s="9"/>
      <c r="MZ75" s="9"/>
      <c r="NA75" s="9"/>
      <c r="NB75" s="205"/>
      <c r="NC75" s="205"/>
      <c r="ND75" s="205"/>
      <c r="NE75" s="205"/>
      <c r="NF75" s="205"/>
      <c r="NG75" s="205"/>
      <c r="NH75" s="205"/>
      <c r="NI75" s="205"/>
      <c r="NJ75" s="205"/>
      <c r="NK75" s="205"/>
      <c r="NL75" s="205"/>
      <c r="NM75" s="205"/>
      <c r="NN75" s="205"/>
      <c r="NO75" s="9"/>
      <c r="NP75" s="9"/>
      <c r="NQ75" s="205"/>
      <c r="NR75" s="205"/>
      <c r="NS75" s="205"/>
      <c r="NT75" s="205"/>
      <c r="NU75" s="205"/>
      <c r="NV75" s="114"/>
      <c r="NW75" s="330">
        <v>21538.6</v>
      </c>
      <c r="NX75" s="331"/>
      <c r="NY75" s="331"/>
      <c r="NZ75" s="332"/>
      <c r="OA75" s="330">
        <v>10700</v>
      </c>
      <c r="OB75" s="331"/>
      <c r="OC75" s="331"/>
      <c r="OD75" s="332"/>
      <c r="OE75" s="330">
        <f>OA75-NW75</f>
        <v>-10838.599999999999</v>
      </c>
      <c r="OF75" s="331"/>
      <c r="OG75" s="331"/>
      <c r="OH75" s="332"/>
      <c r="OP75" s="9"/>
      <c r="OQ75" s="9"/>
      <c r="OR75" s="9"/>
      <c r="OS75" s="9"/>
      <c r="OT75" s="9"/>
      <c r="OU75" s="9"/>
      <c r="OV75" s="9"/>
      <c r="OW75" s="9"/>
      <c r="OX75" s="9"/>
      <c r="OY75" s="9"/>
      <c r="OZ75" s="9"/>
      <c r="PA75" s="9"/>
      <c r="PB75" s="9"/>
      <c r="PC75" s="9"/>
      <c r="PD75" s="9"/>
      <c r="PE75" s="9"/>
      <c r="PF75" s="9"/>
      <c r="PG75" s="9"/>
      <c r="PH75" s="9"/>
      <c r="PI75" s="9"/>
      <c r="PJ75" s="9"/>
      <c r="PK75" s="9"/>
      <c r="PL75" s="9"/>
      <c r="PM75" s="9"/>
      <c r="PN75" s="9"/>
      <c r="PO75" s="9"/>
      <c r="PP75" s="9"/>
      <c r="PQ75" s="9"/>
      <c r="PR75" s="9"/>
      <c r="PS75" s="9"/>
      <c r="PT75" s="9"/>
      <c r="PU75" s="9"/>
      <c r="PV75" s="9"/>
      <c r="PW75" s="9"/>
      <c r="PX75" s="9"/>
      <c r="PY75" s="9"/>
      <c r="PZ75" s="9"/>
      <c r="QA75" s="9"/>
      <c r="QB75" s="9"/>
      <c r="QC75" s="9"/>
      <c r="QD75" s="115"/>
      <c r="QE75" s="115"/>
      <c r="QF75" s="115"/>
      <c r="QG75" s="115"/>
      <c r="QH75" s="115"/>
      <c r="QI75" s="115"/>
      <c r="QJ75" s="115"/>
      <c r="QK75" s="115"/>
      <c r="QL75" s="115"/>
      <c r="QM75" s="115"/>
      <c r="QN75" s="115"/>
      <c r="QO75" s="115"/>
      <c r="QP75" s="115"/>
      <c r="QQ75" s="115"/>
      <c r="QR75" s="115"/>
      <c r="QS75" s="115"/>
      <c r="QT75" s="115"/>
      <c r="QU75" s="115"/>
      <c r="QV75" s="115"/>
      <c r="QW75" s="115"/>
      <c r="QX75" s="115"/>
      <c r="QY75" s="9"/>
      <c r="QZ75" s="9"/>
      <c r="RA75" s="9"/>
      <c r="RB75" s="9"/>
      <c r="RC75" s="9"/>
      <c r="RD75" s="9"/>
      <c r="RE75" s="9"/>
      <c r="RF75" s="9"/>
      <c r="RG75" s="9"/>
      <c r="RH75" s="9"/>
      <c r="RI75" s="9"/>
      <c r="RJ75" s="9"/>
      <c r="RK75" s="9"/>
      <c r="RL75" s="9"/>
      <c r="RM75" s="9"/>
      <c r="RN75" s="9"/>
      <c r="RO75" s="9"/>
      <c r="RP75" s="9"/>
      <c r="RQ75" s="9"/>
      <c r="RR75" s="9"/>
      <c r="RS75" s="335" t="s">
        <v>226</v>
      </c>
      <c r="RT75" s="335"/>
      <c r="RU75" s="335"/>
      <c r="RV75" s="335"/>
      <c r="RW75" s="335"/>
      <c r="RX75" s="335"/>
      <c r="RY75" s="335"/>
      <c r="RZ75" s="335"/>
      <c r="SF75" s="9"/>
      <c r="SG75" s="9"/>
      <c r="SH75" s="9"/>
      <c r="SI75" s="9"/>
      <c r="SJ75" s="9"/>
      <c r="SK75" s="9"/>
      <c r="SX75" s="9"/>
      <c r="SY75" s="9"/>
      <c r="SZ75" s="9"/>
      <c r="TA75" s="9"/>
      <c r="TB75" s="9"/>
      <c r="TC75" s="9"/>
      <c r="TD75" s="9"/>
      <c r="WO75" s="205"/>
      <c r="WP75" s="205"/>
      <c r="WQ75" s="205"/>
      <c r="WR75" s="205"/>
      <c r="WS75" s="205"/>
      <c r="WT75" s="205"/>
      <c r="WU75" s="205"/>
      <c r="WV75" s="205"/>
      <c r="WW75" s="205"/>
      <c r="WX75" s="205"/>
      <c r="WY75" s="205"/>
      <c r="WZ75" s="205"/>
      <c r="XA75" s="205"/>
      <c r="XB75" s="205"/>
      <c r="XC75" s="205"/>
      <c r="XD75" s="205"/>
      <c r="XE75" s="205"/>
      <c r="XF75" s="205"/>
      <c r="XG75" s="205"/>
      <c r="XH75" s="205"/>
      <c r="XO75" s="320" t="s">
        <v>223</v>
      </c>
      <c r="XP75" s="333"/>
      <c r="XQ75" s="333"/>
      <c r="XR75" s="333"/>
      <c r="XS75" s="333"/>
      <c r="XT75" s="334"/>
      <c r="XU75" s="311" t="s">
        <v>80</v>
      </c>
      <c r="XV75" s="309"/>
      <c r="XW75" s="310"/>
      <c r="XX75" s="311" t="s">
        <v>81</v>
      </c>
      <c r="XY75" s="309"/>
      <c r="XZ75" s="310"/>
      <c r="YA75" s="311" t="s">
        <v>82</v>
      </c>
      <c r="YB75" s="333"/>
      <c r="YC75" s="334"/>
      <c r="YD75" s="311" t="s">
        <v>83</v>
      </c>
      <c r="YE75" s="309"/>
      <c r="YF75" s="309"/>
      <c r="YG75" s="310"/>
      <c r="YH75" s="119"/>
      <c r="YI75" s="119"/>
      <c r="YJ75" s="119"/>
      <c r="YK75" s="119"/>
      <c r="YL75" s="119"/>
      <c r="YM75" s="119"/>
      <c r="YN75" s="119"/>
      <c r="YO75" s="119"/>
      <c r="YP75" s="119"/>
      <c r="YQ75" s="119"/>
      <c r="YR75" s="311" t="s">
        <v>118</v>
      </c>
      <c r="YS75" s="309"/>
      <c r="YT75" s="309"/>
      <c r="YU75" s="309"/>
      <c r="YV75" s="309"/>
      <c r="YW75" s="310"/>
      <c r="YX75" s="344"/>
      <c r="YY75" s="345"/>
      <c r="YZ75" s="346"/>
      <c r="ZA75" s="344"/>
      <c r="ZB75" s="345"/>
      <c r="ZC75" s="346"/>
      <c r="ZD75" s="344"/>
      <c r="ZE75" s="345"/>
      <c r="ZF75" s="346"/>
      <c r="ZG75" s="344"/>
      <c r="ZH75" s="345"/>
      <c r="ZI75" s="345"/>
      <c r="ZJ75" s="346"/>
      <c r="ZW75" s="157"/>
      <c r="ZX75" s="157"/>
      <c r="ZY75" s="157"/>
      <c r="ZZ75" s="157"/>
      <c r="AAA75" s="157"/>
      <c r="AAB75" s="313" t="s">
        <v>332</v>
      </c>
      <c r="AAC75" s="313"/>
      <c r="AAD75" s="313"/>
      <c r="AAE75" s="313"/>
      <c r="AAF75" s="313" t="s">
        <v>254</v>
      </c>
      <c r="AAG75" s="313"/>
      <c r="AAH75" s="313"/>
      <c r="AAI75" s="313"/>
      <c r="AAJ75" s="313" t="s">
        <v>255</v>
      </c>
      <c r="AAK75" s="313"/>
      <c r="AAL75" s="313"/>
      <c r="AAM75" s="313"/>
      <c r="AAN75" s="313" t="s">
        <v>94</v>
      </c>
      <c r="AAO75" s="313"/>
      <c r="AAP75" s="313"/>
      <c r="AAQ75" s="313"/>
      <c r="ABC75" s="165"/>
      <c r="ABD75" s="165"/>
      <c r="ABE75" s="165"/>
      <c r="ABF75" s="165"/>
      <c r="ABG75" s="165"/>
      <c r="ABH75" s="205"/>
      <c r="ABI75" s="205"/>
      <c r="ABJ75" s="205"/>
      <c r="ABK75" s="205"/>
      <c r="ABL75" s="205"/>
      <c r="ABM75" s="205"/>
      <c r="ABN75" s="205"/>
      <c r="ABO75" s="205"/>
      <c r="ABP75" s="205"/>
      <c r="ABQ75" s="205"/>
      <c r="ABR75" s="205"/>
      <c r="ABS75" s="205"/>
      <c r="ABT75" s="205"/>
      <c r="ABU75" s="205"/>
      <c r="ABV75" s="205"/>
      <c r="ABW75" s="205"/>
      <c r="ABX75" s="205"/>
      <c r="ABY75" s="205"/>
      <c r="ABZ75" s="205"/>
      <c r="ACA75" s="205"/>
      <c r="ACB75" s="205"/>
      <c r="ACC75" s="205"/>
      <c r="ACD75" s="205"/>
      <c r="ACE75" s="205"/>
      <c r="ACF75" s="138"/>
      <c r="ACG75" s="138"/>
      <c r="ACH75" s="138"/>
      <c r="ACI75" s="161"/>
      <c r="ACJ75" s="161"/>
      <c r="ACK75" s="161"/>
      <c r="ACL75" s="161"/>
      <c r="ACM75" s="176"/>
      <c r="ACN75" s="176"/>
      <c r="ACO75" s="176"/>
      <c r="ACP75" s="176"/>
      <c r="ACQ75" s="176"/>
      <c r="ACR75" s="176"/>
      <c r="ACS75" s="176"/>
      <c r="ACT75" s="176"/>
      <c r="ACU75" s="176"/>
      <c r="ACV75" s="176"/>
      <c r="ACW75" s="176"/>
      <c r="ACX75" s="176"/>
      <c r="ACY75" s="176"/>
      <c r="ACZ75" s="176"/>
      <c r="ADA75" s="176"/>
      <c r="ADB75" s="176"/>
      <c r="ADC75" s="176"/>
      <c r="ADD75" s="176"/>
      <c r="ADG75" s="335" t="s">
        <v>228</v>
      </c>
      <c r="ADH75" s="335"/>
      <c r="ADI75" s="335"/>
      <c r="ADJ75" s="335"/>
      <c r="ADK75" s="335"/>
      <c r="ADL75" s="335"/>
      <c r="ADM75" s="335"/>
      <c r="ADN75" s="335"/>
      <c r="ADO75" s="164"/>
      <c r="ADP75" s="164"/>
      <c r="ADQ75" s="164"/>
      <c r="ADR75" s="164"/>
      <c r="ADS75" s="164"/>
      <c r="ADT75" s="164"/>
      <c r="ADU75" s="164"/>
      <c r="ADV75" s="164"/>
      <c r="ADW75" s="164"/>
      <c r="ADX75" s="164"/>
      <c r="ADY75" s="164"/>
      <c r="AGI75" s="115"/>
      <c r="AGJ75" s="115"/>
      <c r="AGK75" s="115"/>
      <c r="AGL75" s="115"/>
      <c r="AGM75" s="115"/>
      <c r="AGN75" s="115"/>
      <c r="AGO75" s="115"/>
      <c r="AGP75" s="115"/>
      <c r="AGQ75" s="115"/>
      <c r="AGR75" s="115"/>
      <c r="AGS75" s="138"/>
      <c r="AGT75" s="138"/>
      <c r="AGU75" s="138"/>
      <c r="AGV75" s="138"/>
      <c r="AGW75" s="138"/>
      <c r="AGX75" s="138"/>
      <c r="AGY75" s="138"/>
      <c r="AGZ75" s="138"/>
      <c r="AHA75" s="176"/>
      <c r="AHB75" s="176"/>
      <c r="AHC75" s="176"/>
      <c r="AHD75" s="176"/>
      <c r="AHE75" s="176"/>
      <c r="AHF75" s="176"/>
      <c r="AHG75" s="176"/>
      <c r="AHH75" s="176"/>
      <c r="AHI75" s="176"/>
      <c r="AHJ75" s="176"/>
      <c r="AHK75" s="176"/>
      <c r="AHL75" s="176"/>
      <c r="AHM75" s="176"/>
      <c r="AHN75" s="138"/>
      <c r="AHO75" s="138"/>
      <c r="AHP75" s="138"/>
      <c r="AHQ75" s="138"/>
      <c r="AHR75" s="138"/>
      <c r="AHS75" s="138"/>
      <c r="AHT75" s="138"/>
      <c r="AHU75" s="155"/>
      <c r="AHV75" s="155"/>
      <c r="AHW75" s="205"/>
      <c r="AHX75" s="205"/>
      <c r="AHY75" s="205"/>
      <c r="AHZ75" s="205"/>
      <c r="AIA75" s="205"/>
      <c r="AIB75" s="205"/>
      <c r="AIC75" s="205"/>
      <c r="AID75" s="205"/>
      <c r="AIE75" s="205"/>
      <c r="AIF75" s="205"/>
      <c r="AIG75" s="205"/>
      <c r="AIH75" s="205"/>
      <c r="AII75" s="205"/>
      <c r="AIJ75" s="205"/>
      <c r="AIK75" s="205"/>
      <c r="AIL75" s="205"/>
      <c r="AIM75" s="205"/>
      <c r="AIN75" s="205"/>
      <c r="AIO75" s="205"/>
      <c r="AIP75" s="205"/>
      <c r="AIQ75" s="205"/>
      <c r="AIR75" s="205"/>
      <c r="AIS75" s="205"/>
      <c r="AIT75" s="205"/>
      <c r="AIU75" s="205"/>
      <c r="AIY75" s="147"/>
      <c r="AIZ75" s="147"/>
      <c r="AJA75" s="147"/>
      <c r="AJB75" s="147"/>
      <c r="AJC75" s="147"/>
      <c r="AJD75" s="147"/>
      <c r="AJE75" s="147"/>
      <c r="AJF75" s="311" t="s">
        <v>119</v>
      </c>
      <c r="AJG75" s="309"/>
      <c r="AJH75" s="309"/>
      <c r="AJI75" s="309"/>
      <c r="AJJ75" s="309"/>
      <c r="AJK75" s="310"/>
      <c r="AJL75" s="394"/>
      <c r="AJM75" s="395"/>
      <c r="AJN75" s="396"/>
      <c r="AJO75" s="394"/>
      <c r="AJP75" s="395"/>
      <c r="AJQ75" s="396"/>
      <c r="AJR75" s="394"/>
      <c r="AJS75" s="395"/>
      <c r="AJT75" s="396"/>
      <c r="AJU75" s="365"/>
      <c r="AJV75" s="366"/>
      <c r="AJW75" s="366"/>
      <c r="AJX75" s="367"/>
      <c r="AJY75" s="130"/>
      <c r="AKN75" s="313" t="s">
        <v>331</v>
      </c>
      <c r="AKO75" s="313"/>
      <c r="AKP75" s="313"/>
      <c r="AKQ75" s="313"/>
      <c r="AKR75" s="313"/>
      <c r="AKS75" s="313"/>
      <c r="AKT75" s="313"/>
      <c r="AKU75" s="313"/>
      <c r="AKV75" s="313"/>
      <c r="AKW75" s="313"/>
      <c r="AKX75" s="313"/>
      <c r="AKY75" s="313"/>
      <c r="AKZ75" s="313"/>
      <c r="ALA75" s="313"/>
      <c r="ALB75" s="313"/>
      <c r="ALC75" s="313"/>
      <c r="ALD75" s="205"/>
      <c r="ALE75" s="205"/>
      <c r="ALF75" s="205"/>
      <c r="ALG75" s="205"/>
      <c r="ALH75" s="205"/>
      <c r="ALI75" s="205"/>
      <c r="ALJ75" s="205"/>
      <c r="ALK75" s="205"/>
      <c r="ALL75" s="205"/>
      <c r="ALM75" s="205"/>
      <c r="ALN75" s="205"/>
      <c r="ALO75" s="205"/>
      <c r="ALP75" s="205"/>
      <c r="ALQ75" s="205"/>
      <c r="ALR75" s="205"/>
      <c r="ALS75" s="205"/>
      <c r="ALT75" s="205"/>
      <c r="ALU75" s="205"/>
      <c r="ALV75" s="205"/>
      <c r="AML75" s="146"/>
      <c r="AMM75" s="146"/>
      <c r="AMN75" s="146"/>
      <c r="AMO75" s="146"/>
      <c r="AMP75" s="205"/>
      <c r="AMQ75" s="205"/>
      <c r="AMR75" s="205"/>
      <c r="AMS75" s="205"/>
      <c r="AMT75" s="205"/>
      <c r="AMU75" s="205"/>
      <c r="AMV75" s="205"/>
      <c r="AMW75" s="205"/>
      <c r="AMX75" s="205"/>
      <c r="AMY75" s="205"/>
      <c r="AMZ75" s="205"/>
      <c r="ANA75" s="205"/>
      <c r="ANB75" s="205"/>
      <c r="ANC75" s="205"/>
      <c r="AND75" s="205"/>
      <c r="ANE75" s="205"/>
      <c r="ANF75" s="205"/>
      <c r="ANG75" s="205"/>
      <c r="ANH75" s="205"/>
      <c r="ANI75" s="176"/>
      <c r="ANJ75" s="176"/>
      <c r="ANK75" s="176"/>
      <c r="ANL75" s="176"/>
      <c r="ANM75" s="176"/>
      <c r="ANN75" s="176"/>
      <c r="ANO75" s="176"/>
      <c r="ANP75" s="176"/>
      <c r="ANQ75" s="176"/>
      <c r="ANR75" s="176"/>
      <c r="ANX75" s="358">
        <v>15589.6</v>
      </c>
      <c r="ANY75" s="358"/>
      <c r="ANZ75" s="358"/>
      <c r="AOA75" s="358"/>
      <c r="AOB75" s="354"/>
      <c r="AOC75" s="354"/>
      <c r="AOD75" s="354"/>
      <c r="AOE75" s="354"/>
      <c r="AOF75" s="354">
        <f>AOB75-ANX75</f>
        <v>-15589.6</v>
      </c>
      <c r="AOG75" s="354"/>
      <c r="AOH75" s="354"/>
      <c r="AOI75" s="354"/>
      <c r="AOV75" s="176"/>
      <c r="AOW75" s="176"/>
      <c r="AOX75" s="176"/>
      <c r="AOY75" s="176"/>
      <c r="AOZ75" s="176"/>
      <c r="APA75" s="176"/>
      <c r="APB75" s="176"/>
      <c r="APC75" s="176"/>
      <c r="APD75" s="176"/>
      <c r="APE75" s="176"/>
      <c r="APF75" s="176"/>
      <c r="APG75" s="176"/>
      <c r="APH75" s="176"/>
      <c r="API75" s="176"/>
      <c r="APJ75" s="176"/>
      <c r="APK75" s="176"/>
      <c r="APL75" s="176"/>
      <c r="APM75" s="176"/>
      <c r="APU75" s="176"/>
      <c r="APV75" s="176"/>
      <c r="APW75" s="176"/>
      <c r="APX75" s="176"/>
      <c r="APY75" s="176"/>
      <c r="APZ75" s="176"/>
      <c r="AQA75" s="176"/>
      <c r="AQB75" s="176"/>
      <c r="AQC75" s="176"/>
      <c r="AQD75" s="176"/>
      <c r="AQE75" s="176"/>
      <c r="AQF75" s="176"/>
      <c r="AQG75" s="176"/>
      <c r="AQH75" s="176"/>
      <c r="AQI75" s="176"/>
      <c r="AQJ75" s="176"/>
      <c r="AQK75" s="176"/>
      <c r="AQL75" s="176"/>
      <c r="AQN75" s="176"/>
      <c r="AQO75" s="176"/>
      <c r="AQP75" s="176"/>
      <c r="AQQ75" s="176"/>
      <c r="AQR75" s="176"/>
      <c r="AQS75" s="176"/>
      <c r="AQT75" s="176"/>
      <c r="AQU75" s="176"/>
      <c r="AQV75" s="176"/>
      <c r="AQW75" s="176"/>
      <c r="AQX75" s="176"/>
      <c r="AQY75" s="176"/>
      <c r="AQZ75" s="176"/>
      <c r="ARA75" s="176"/>
      <c r="ARB75" s="176"/>
      <c r="ARC75" s="176"/>
      <c r="ARD75" s="176"/>
      <c r="ARE75" s="176"/>
      <c r="BCQ75" s="176"/>
      <c r="BCR75" s="176"/>
      <c r="BCS75" s="176"/>
      <c r="BCT75" s="176"/>
      <c r="BCU75" s="176"/>
      <c r="BCV75" s="176"/>
      <c r="BCW75" s="176"/>
      <c r="BCX75" s="176"/>
      <c r="BCY75" s="176"/>
      <c r="BCZ75" s="176"/>
      <c r="BDA75" s="176"/>
      <c r="BDB75" s="176"/>
      <c r="BDC75" s="176"/>
      <c r="BDD75" s="176"/>
      <c r="BDE75" s="176"/>
      <c r="BDF75" s="176"/>
      <c r="BDG75" s="176"/>
      <c r="BDH75" s="176"/>
      <c r="BHH75" s="33"/>
      <c r="BHI75" s="34"/>
      <c r="BHJ75" s="10"/>
      <c r="BHK75" s="10"/>
      <c r="BHL75" s="10"/>
      <c r="BHM75" s="10"/>
      <c r="BHN75" s="10"/>
      <c r="BHO75" s="35"/>
      <c r="BMI75" s="82" t="s">
        <v>95</v>
      </c>
      <c r="BMJ75" s="83"/>
      <c r="BMK75" s="83"/>
      <c r="BML75" s="83"/>
      <c r="BMM75" s="83"/>
      <c r="BMN75" s="83"/>
      <c r="BMO75" s="84" t="s">
        <v>39</v>
      </c>
      <c r="BMP75" s="102">
        <v>15431.1</v>
      </c>
      <c r="BMQ75" s="103">
        <v>15440</v>
      </c>
      <c r="BMR75" s="86">
        <f t="shared" si="86"/>
        <v>8.8999999999996362</v>
      </c>
      <c r="BMS75" s="104"/>
      <c r="BOA75" s="36"/>
      <c r="BOB75" s="37"/>
      <c r="BOC75" s="37"/>
      <c r="BOD75" s="37"/>
      <c r="BOE75" s="37"/>
      <c r="BOF75" s="37"/>
      <c r="BOG75" s="37"/>
      <c r="BOH75" s="37"/>
      <c r="BOI75" s="37"/>
      <c r="BOJ75" s="47"/>
      <c r="BOS75" s="38"/>
      <c r="BOT75" s="37"/>
      <c r="BOU75" s="37"/>
      <c r="BOV75" s="37"/>
      <c r="BOW75" s="37"/>
      <c r="BOX75" s="39"/>
    </row>
    <row r="76" spans="16:1774" ht="15.75" customHeight="1" x14ac:dyDescent="0.2">
      <c r="P76" s="313" t="s">
        <v>332</v>
      </c>
      <c r="Q76" s="313"/>
      <c r="R76" s="313"/>
      <c r="S76" s="313"/>
      <c r="T76" s="313" t="s">
        <v>254</v>
      </c>
      <c r="U76" s="313"/>
      <c r="V76" s="313"/>
      <c r="W76" s="313"/>
      <c r="X76" s="313" t="s">
        <v>255</v>
      </c>
      <c r="Y76" s="313"/>
      <c r="Z76" s="313"/>
      <c r="AA76" s="313"/>
      <c r="AB76" s="313" t="s">
        <v>94</v>
      </c>
      <c r="AC76" s="313"/>
      <c r="AD76" s="313"/>
      <c r="AE76" s="313"/>
      <c r="AI76" s="205"/>
      <c r="AJ76" s="205"/>
      <c r="AK76" s="205"/>
      <c r="AL76" s="205"/>
      <c r="AM76" s="205"/>
      <c r="AN76" s="205"/>
      <c r="AO76" s="205"/>
      <c r="AP76" s="205"/>
      <c r="AQ76" s="205"/>
      <c r="AR76" s="205"/>
      <c r="AS76" s="205"/>
      <c r="AT76" s="205"/>
      <c r="AU76" s="205"/>
      <c r="AV76" s="205"/>
      <c r="AW76" s="205"/>
      <c r="AX76" s="205"/>
      <c r="AY76" s="205"/>
      <c r="AZ76" s="205"/>
      <c r="BA76" s="205"/>
      <c r="BB76" s="205"/>
      <c r="BC76" s="205"/>
      <c r="BW76" s="205"/>
      <c r="BX76" s="205"/>
      <c r="BY76" s="205"/>
      <c r="BZ76" s="205"/>
      <c r="CA76" s="205"/>
      <c r="CB76" s="320" t="s">
        <v>220</v>
      </c>
      <c r="CC76" s="333"/>
      <c r="CD76" s="333"/>
      <c r="CE76" s="333"/>
      <c r="CF76" s="333"/>
      <c r="CG76" s="334"/>
      <c r="CH76" s="311" t="s">
        <v>80</v>
      </c>
      <c r="CI76" s="309"/>
      <c r="CJ76" s="310"/>
      <c r="CK76" s="311" t="s">
        <v>81</v>
      </c>
      <c r="CL76" s="309"/>
      <c r="CM76" s="310"/>
      <c r="CN76" s="311" t="s">
        <v>82</v>
      </c>
      <c r="CO76" s="333"/>
      <c r="CP76" s="334"/>
      <c r="CQ76" s="311" t="s">
        <v>83</v>
      </c>
      <c r="CR76" s="309"/>
      <c r="CS76" s="309"/>
      <c r="CT76" s="310"/>
      <c r="DM76" s="175"/>
      <c r="DN76" s="175"/>
      <c r="DO76" s="175"/>
      <c r="DP76" s="175"/>
      <c r="DQ76" s="175"/>
      <c r="DR76" s="175"/>
      <c r="DS76" s="175"/>
      <c r="DT76" s="175"/>
      <c r="DU76" s="175"/>
      <c r="DV76" s="175"/>
      <c r="DW76" s="175"/>
      <c r="DX76" s="175"/>
      <c r="DY76" s="175"/>
      <c r="DZ76" s="175"/>
      <c r="EA76" s="175"/>
      <c r="EB76" s="175"/>
      <c r="EC76" s="175"/>
      <c r="ED76" s="175"/>
      <c r="EM76" s="119"/>
      <c r="EN76" s="205"/>
      <c r="EW76" s="198" t="s">
        <v>40</v>
      </c>
      <c r="EX76" s="199"/>
      <c r="EY76" s="199"/>
      <c r="EZ76" s="199"/>
      <c r="FA76" s="199"/>
      <c r="FB76" s="199"/>
      <c r="FC76" s="200"/>
      <c r="FD76" s="201"/>
      <c r="FE76" s="202"/>
      <c r="FF76" s="203"/>
      <c r="FG76" s="201"/>
      <c r="FH76" s="202"/>
      <c r="FI76" s="203"/>
      <c r="FJ76" s="204"/>
      <c r="FK76" s="202"/>
      <c r="FL76" s="202"/>
      <c r="FM76" s="326" t="s">
        <v>116</v>
      </c>
      <c r="FN76" s="327"/>
      <c r="FO76" s="328"/>
      <c r="FP76" s="205"/>
      <c r="FQ76" s="176"/>
      <c r="FR76" s="176"/>
      <c r="FS76" s="176"/>
      <c r="FT76" s="176"/>
      <c r="FU76" s="176"/>
      <c r="FV76" s="176"/>
      <c r="FW76" s="176"/>
      <c r="FX76" s="176"/>
      <c r="FY76" s="176"/>
      <c r="FZ76" s="176"/>
      <c r="GA76" s="176"/>
      <c r="GB76" s="176"/>
      <c r="GH76" s="163"/>
      <c r="GI76" s="163"/>
      <c r="GJ76" s="163"/>
      <c r="GK76" s="163"/>
      <c r="GL76" s="163"/>
      <c r="GM76" s="163"/>
      <c r="GN76" s="163"/>
      <c r="GO76" s="163"/>
      <c r="GP76" s="163"/>
      <c r="GQ76" s="163"/>
      <c r="GR76" s="163"/>
      <c r="GS76" s="163"/>
      <c r="GT76" s="163"/>
      <c r="GU76" s="163"/>
      <c r="GV76" s="163"/>
      <c r="GW76" s="163"/>
      <c r="GX76" s="163"/>
      <c r="GY76" s="163"/>
      <c r="GZ76" s="163"/>
      <c r="HA76" s="163"/>
      <c r="HB76" s="163"/>
      <c r="HC76" s="163"/>
      <c r="HD76" s="163"/>
      <c r="HE76" s="163"/>
      <c r="HF76" s="163"/>
      <c r="HG76" s="163"/>
      <c r="HJ76" s="163"/>
      <c r="HK76" s="163"/>
      <c r="HL76" s="163"/>
      <c r="HM76" s="163"/>
      <c r="HN76" s="163"/>
      <c r="HO76" s="163"/>
      <c r="HP76" s="205"/>
      <c r="HQ76" s="205"/>
      <c r="HR76" s="205"/>
      <c r="HS76" s="205"/>
      <c r="HT76" s="205"/>
      <c r="HU76" s="205"/>
      <c r="HV76" s="205"/>
      <c r="HW76" s="205"/>
      <c r="HX76" s="205"/>
      <c r="HY76" s="205"/>
      <c r="HZ76" s="205"/>
      <c r="IA76" s="205"/>
      <c r="IB76" s="205"/>
      <c r="IC76" s="205"/>
      <c r="ID76" s="205"/>
      <c r="IE76" s="205"/>
      <c r="IF76" s="205"/>
      <c r="IG76" s="205"/>
      <c r="IH76" s="205"/>
      <c r="II76" s="205"/>
      <c r="IJ76" s="205"/>
      <c r="IK76" s="205"/>
      <c r="IL76" s="205"/>
      <c r="IM76" s="205"/>
      <c r="IN76" s="205"/>
      <c r="IO76" s="205"/>
      <c r="JR76" s="165"/>
      <c r="JS76" s="165"/>
      <c r="JT76" s="165"/>
      <c r="JU76" s="165"/>
      <c r="JV76" s="165"/>
      <c r="JW76" s="165"/>
      <c r="JX76" s="165"/>
      <c r="JY76" s="165"/>
      <c r="JZ76" s="165"/>
      <c r="KA76" s="165"/>
      <c r="KB76" s="165"/>
      <c r="KC76" s="165"/>
      <c r="KD76" s="165"/>
      <c r="KE76" s="165"/>
      <c r="KF76" s="165"/>
      <c r="KG76" s="165"/>
      <c r="KH76" s="165"/>
      <c r="KI76" s="165"/>
      <c r="KJ76" s="165"/>
      <c r="KK76" s="165"/>
      <c r="KL76" s="165"/>
      <c r="KM76" s="165"/>
      <c r="KN76" s="165"/>
      <c r="KO76" s="165"/>
      <c r="KP76" s="165"/>
      <c r="KQ76" s="165"/>
      <c r="KR76" s="165"/>
      <c r="KS76" s="165"/>
      <c r="KY76" s="176"/>
      <c r="KZ76" s="176"/>
      <c r="LA76" s="176"/>
      <c r="LB76" s="176"/>
      <c r="LC76" s="176"/>
      <c r="LD76" s="176"/>
      <c r="LE76" s="176"/>
      <c r="LF76" s="176"/>
      <c r="LG76" s="176"/>
      <c r="LH76" s="176"/>
      <c r="LI76" s="176"/>
      <c r="LJ76" s="176"/>
      <c r="LK76" s="176"/>
      <c r="LL76" s="176"/>
      <c r="LM76" s="176"/>
      <c r="LN76" s="176"/>
      <c r="LO76" s="176"/>
      <c r="LP76" s="176"/>
      <c r="LQ76" s="175"/>
      <c r="LR76" s="175"/>
      <c r="LS76" s="175"/>
      <c r="LT76" s="175"/>
      <c r="MR76" s="176"/>
      <c r="MS76" s="176"/>
      <c r="MT76" s="176"/>
      <c r="MU76" s="9"/>
      <c r="MV76" s="176"/>
      <c r="MW76" s="176"/>
      <c r="NB76" s="205"/>
      <c r="NC76" s="205"/>
      <c r="ND76" s="205"/>
      <c r="NE76" s="205"/>
      <c r="NF76" s="205"/>
      <c r="NG76" s="205"/>
      <c r="NH76" s="205"/>
      <c r="NI76" s="205"/>
      <c r="NJ76" s="205"/>
      <c r="NK76" s="205"/>
      <c r="NL76" s="205"/>
      <c r="NM76" s="205"/>
      <c r="NN76" s="205"/>
      <c r="NO76" s="9"/>
      <c r="NP76" s="9"/>
      <c r="NQ76" s="205"/>
      <c r="NR76" s="205"/>
      <c r="NS76" s="205"/>
      <c r="NT76" s="205"/>
      <c r="NU76" s="205"/>
      <c r="NV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9"/>
      <c r="PA76" s="9"/>
      <c r="PB76" s="9"/>
      <c r="PC76" s="9"/>
      <c r="PD76" s="9"/>
      <c r="PE76" s="9"/>
      <c r="PF76" s="9"/>
      <c r="PG76" s="9"/>
      <c r="PH76" s="9"/>
      <c r="PI76" s="9"/>
      <c r="PJ76" s="9"/>
      <c r="PK76" s="9"/>
      <c r="PL76" s="9"/>
      <c r="PM76" s="9"/>
      <c r="PN76" s="9"/>
      <c r="PO76" s="9"/>
      <c r="PP76" s="9"/>
      <c r="PQ76" s="9"/>
      <c r="PR76" s="9"/>
      <c r="PS76" s="9"/>
      <c r="PT76" s="9"/>
      <c r="PU76" s="9"/>
      <c r="PV76" s="9"/>
      <c r="PW76" s="9"/>
      <c r="PX76" s="9"/>
      <c r="PY76" s="9"/>
      <c r="PZ76" s="9"/>
      <c r="QA76" s="9"/>
      <c r="QB76" s="9"/>
      <c r="QC76" s="9"/>
      <c r="QD76" s="115"/>
      <c r="QE76" s="115"/>
      <c r="QF76" s="115"/>
      <c r="QG76" s="115"/>
      <c r="QH76" s="115"/>
      <c r="QI76" s="115"/>
      <c r="QJ76" s="115"/>
      <c r="QK76" s="115"/>
      <c r="QL76" s="115"/>
      <c r="QM76" s="115"/>
      <c r="QN76" s="115"/>
      <c r="QO76" s="115"/>
      <c r="QP76" s="115"/>
      <c r="QQ76" s="115"/>
      <c r="QR76" s="115"/>
      <c r="QS76" s="115"/>
      <c r="QT76" s="115"/>
      <c r="QU76" s="115"/>
      <c r="QV76" s="115"/>
      <c r="QW76" s="115"/>
      <c r="QX76" s="115"/>
      <c r="QY76" s="9"/>
      <c r="QZ76" s="9"/>
      <c r="RA76" s="9"/>
      <c r="RB76" s="9"/>
      <c r="RC76" s="9"/>
      <c r="RD76" s="9"/>
      <c r="RE76" s="9"/>
      <c r="RF76" s="9"/>
      <c r="RG76" s="9"/>
      <c r="RH76" s="9"/>
      <c r="RI76" s="9"/>
      <c r="RJ76" s="9"/>
      <c r="RK76" s="9"/>
      <c r="RL76" s="9"/>
      <c r="RM76" s="9"/>
      <c r="RN76" s="9"/>
      <c r="RO76" s="9"/>
      <c r="RP76" s="9"/>
      <c r="RQ76" s="9"/>
      <c r="RR76" s="9"/>
      <c r="RS76" s="9"/>
      <c r="RT76" s="9"/>
      <c r="RU76" s="9"/>
      <c r="RV76" s="9"/>
      <c r="RW76" s="9"/>
      <c r="RX76" s="9"/>
      <c r="RY76" s="9"/>
      <c r="RZ76" s="9"/>
      <c r="SA76" s="9"/>
      <c r="SB76" s="9"/>
      <c r="SC76" s="9"/>
      <c r="SD76" s="9"/>
      <c r="SE76" s="9"/>
      <c r="SF76" s="9"/>
      <c r="SG76" s="9"/>
      <c r="SH76" s="9"/>
      <c r="SI76" s="9"/>
      <c r="SJ76" s="9"/>
      <c r="SK76" s="9"/>
      <c r="SX76" s="9"/>
      <c r="SY76" s="9"/>
      <c r="SZ76" s="9"/>
      <c r="TA76" s="9"/>
      <c r="TB76" s="9"/>
      <c r="TC76" s="9"/>
      <c r="TD76" s="9"/>
      <c r="VL76" s="176"/>
      <c r="VM76" s="176"/>
      <c r="VN76" s="176"/>
      <c r="VO76" s="176"/>
      <c r="VP76" s="176"/>
      <c r="VQ76" s="176"/>
      <c r="VR76" s="176"/>
      <c r="VS76" s="176"/>
      <c r="VT76" s="176"/>
      <c r="VU76" s="176"/>
      <c r="VV76" s="176"/>
      <c r="VW76" s="176"/>
      <c r="VX76" s="176"/>
      <c r="VY76" s="176"/>
      <c r="VZ76" s="176"/>
      <c r="WA76" s="176"/>
      <c r="WB76" s="176"/>
      <c r="WC76" s="176"/>
      <c r="WO76" s="205"/>
      <c r="WP76" s="205"/>
      <c r="WQ76" s="205"/>
      <c r="WR76" s="205"/>
      <c r="WS76" s="205"/>
      <c r="WT76" s="205"/>
      <c r="WU76" s="205"/>
      <c r="WV76" s="205"/>
      <c r="WW76" s="205"/>
      <c r="WX76" s="205"/>
      <c r="WY76" s="205"/>
      <c r="WZ76" s="205"/>
      <c r="XA76" s="205"/>
      <c r="XB76" s="205"/>
      <c r="XC76" s="205"/>
      <c r="XD76" s="205"/>
      <c r="XE76" s="205"/>
      <c r="XF76" s="205"/>
      <c r="XG76" s="205"/>
      <c r="XH76" s="205"/>
      <c r="XO76" s="311" t="s">
        <v>221</v>
      </c>
      <c r="XP76" s="333"/>
      <c r="XQ76" s="333"/>
      <c r="XR76" s="333"/>
      <c r="XS76" s="333"/>
      <c r="XT76" s="334"/>
      <c r="XU76" s="311">
        <v>0</v>
      </c>
      <c r="XV76" s="333"/>
      <c r="XW76" s="334"/>
      <c r="XX76" s="311">
        <v>0</v>
      </c>
      <c r="XY76" s="333"/>
      <c r="XZ76" s="334"/>
      <c r="YA76" s="311">
        <f>XX76-XU76</f>
        <v>0</v>
      </c>
      <c r="YB76" s="333"/>
      <c r="YC76" s="334"/>
      <c r="YD76" s="311" t="s">
        <v>73</v>
      </c>
      <c r="YE76" s="333"/>
      <c r="YF76" s="333"/>
      <c r="YG76" s="334"/>
      <c r="YH76" s="119"/>
      <c r="YI76" s="119"/>
      <c r="YJ76" s="119"/>
      <c r="YK76" s="119"/>
      <c r="YL76" s="119"/>
      <c r="YM76" s="119"/>
      <c r="YN76" s="119"/>
      <c r="YO76" s="119"/>
      <c r="YP76" s="119"/>
      <c r="YQ76" s="119"/>
      <c r="YR76" s="311" t="s">
        <v>119</v>
      </c>
      <c r="YS76" s="309"/>
      <c r="YT76" s="309"/>
      <c r="YU76" s="309"/>
      <c r="YV76" s="309"/>
      <c r="YW76" s="310"/>
      <c r="YX76" s="344"/>
      <c r="YY76" s="345"/>
      <c r="YZ76" s="346"/>
      <c r="ZA76" s="344"/>
      <c r="ZB76" s="345"/>
      <c r="ZC76" s="346"/>
      <c r="ZD76" s="344"/>
      <c r="ZE76" s="345"/>
      <c r="ZF76" s="346"/>
      <c r="ZG76" s="344"/>
      <c r="ZH76" s="345"/>
      <c r="ZI76" s="345"/>
      <c r="ZJ76" s="346"/>
      <c r="ZW76" s="157"/>
      <c r="ZX76" s="157"/>
      <c r="ZY76" s="157"/>
      <c r="ZZ76" s="157"/>
      <c r="AAA76" s="157"/>
      <c r="AAB76" s="359">
        <v>85600</v>
      </c>
      <c r="AAC76" s="360"/>
      <c r="AAD76" s="360"/>
      <c r="AAE76" s="361"/>
      <c r="AAF76" s="358">
        <f>109553.7*1.3</f>
        <v>142419.81</v>
      </c>
      <c r="AAG76" s="358"/>
      <c r="AAH76" s="358"/>
      <c r="AAI76" s="358"/>
      <c r="AAJ76" s="354">
        <v>18909</v>
      </c>
      <c r="AAK76" s="354"/>
      <c r="AAL76" s="354"/>
      <c r="AAM76" s="354"/>
      <c r="AAN76" s="354">
        <f>AAJ76-AAF76</f>
        <v>-123510.81</v>
      </c>
      <c r="AAO76" s="354"/>
      <c r="AAP76" s="354"/>
      <c r="AAQ76" s="354"/>
      <c r="ABH76" s="205"/>
      <c r="ABI76" s="205"/>
      <c r="ABJ76" s="205"/>
      <c r="ABK76" s="205"/>
      <c r="ABL76" s="205"/>
      <c r="ABM76" s="205"/>
      <c r="ABN76" s="205"/>
      <c r="ABO76" s="205"/>
      <c r="ABP76" s="205"/>
      <c r="ABQ76" s="205"/>
      <c r="ABR76" s="205"/>
      <c r="ABS76" s="205"/>
      <c r="ABT76" s="205"/>
      <c r="ABU76" s="205"/>
      <c r="ABV76" s="205"/>
      <c r="ABW76" s="205"/>
      <c r="ABX76" s="205"/>
      <c r="ABY76" s="205"/>
      <c r="ABZ76" s="205"/>
      <c r="ACA76" s="205"/>
      <c r="ACB76" s="205"/>
      <c r="ACC76" s="205"/>
      <c r="ACD76" s="205"/>
      <c r="ACE76" s="205"/>
      <c r="ACF76" s="138"/>
      <c r="ACG76" s="138"/>
      <c r="ACH76" s="138"/>
      <c r="ACI76" s="160"/>
      <c r="ACJ76" s="160"/>
      <c r="ACK76" s="160"/>
      <c r="ACL76" s="160"/>
      <c r="ACM76" s="176"/>
      <c r="ACN76" s="176"/>
      <c r="ACO76" s="176"/>
      <c r="ACP76" s="176"/>
      <c r="ACQ76" s="176"/>
      <c r="ACR76" s="176"/>
      <c r="ACS76" s="176"/>
      <c r="ACT76" s="176"/>
      <c r="ACU76" s="176"/>
      <c r="ACV76" s="176"/>
      <c r="ACW76" s="176"/>
      <c r="ACX76" s="176"/>
      <c r="ACY76" s="176"/>
      <c r="ACZ76" s="176"/>
      <c r="ADA76" s="176"/>
      <c r="ADB76" s="176"/>
      <c r="ADC76" s="176"/>
      <c r="ADD76" s="176"/>
      <c r="ADG76" s="164"/>
      <c r="ADH76" s="164"/>
      <c r="ADI76" s="164"/>
      <c r="ADJ76" s="164"/>
      <c r="ADK76" s="164"/>
      <c r="ADL76" s="164"/>
      <c r="ADM76" s="164"/>
      <c r="ADN76" s="164"/>
      <c r="ADO76" s="164"/>
      <c r="ADP76" s="164"/>
      <c r="ADQ76" s="164"/>
      <c r="ADR76" s="164"/>
      <c r="ADS76" s="164"/>
      <c r="ADT76" s="164"/>
      <c r="ADU76" s="164"/>
      <c r="ADV76" s="164"/>
      <c r="ADW76" s="164"/>
      <c r="ADX76" s="164"/>
      <c r="ADY76" s="164"/>
      <c r="AGI76" s="115"/>
      <c r="AGJ76" s="115"/>
      <c r="AGK76" s="115"/>
      <c r="AGL76" s="115"/>
      <c r="AGM76" s="115"/>
      <c r="AGN76" s="115"/>
      <c r="AGO76" s="115"/>
      <c r="AGP76" s="115"/>
      <c r="AGQ76" s="115"/>
      <c r="AGR76" s="115"/>
      <c r="AGS76" s="138"/>
      <c r="AGT76" s="138"/>
      <c r="AGU76" s="138"/>
      <c r="AGV76" s="138"/>
      <c r="AGW76" s="138"/>
      <c r="AGX76" s="138"/>
      <c r="AGY76" s="138"/>
      <c r="AGZ76" s="138"/>
      <c r="AHA76" s="176"/>
      <c r="AHB76" s="176"/>
      <c r="AHC76" s="176"/>
      <c r="AHD76" s="176"/>
      <c r="AHE76" s="176"/>
      <c r="AHF76" s="176"/>
      <c r="AHG76" s="176"/>
      <c r="AHH76" s="176"/>
      <c r="AHI76" s="176"/>
      <c r="AHJ76" s="176"/>
      <c r="AHK76" s="176"/>
      <c r="AHL76" s="176"/>
      <c r="AHM76" s="176"/>
      <c r="AHN76" s="138"/>
      <c r="AHO76" s="138"/>
      <c r="AHP76" s="138"/>
      <c r="AHQ76" s="138"/>
      <c r="AHR76" s="138"/>
      <c r="AHS76" s="138"/>
      <c r="AHT76" s="138"/>
      <c r="AHU76" s="155"/>
      <c r="AHV76" s="155"/>
      <c r="AHW76" s="205"/>
      <c r="AHX76" s="205"/>
      <c r="AHY76" s="205"/>
      <c r="AHZ76" s="205"/>
      <c r="AIA76" s="205"/>
      <c r="AIB76" s="205"/>
      <c r="AIC76" s="205"/>
      <c r="AID76" s="205"/>
      <c r="AIE76" s="205"/>
      <c r="AIF76" s="205"/>
      <c r="AIG76" s="205"/>
      <c r="AIH76" s="205"/>
      <c r="AII76" s="205"/>
      <c r="AIJ76" s="205"/>
      <c r="AIK76" s="205"/>
      <c r="AIL76" s="205"/>
      <c r="AIM76" s="205"/>
      <c r="AIN76" s="205"/>
      <c r="AIO76" s="205"/>
      <c r="AIP76" s="205"/>
      <c r="AIQ76" s="205"/>
      <c r="AIR76" s="205"/>
      <c r="AIS76" s="205"/>
      <c r="AIT76" s="205"/>
      <c r="AIU76" s="205"/>
      <c r="AIY76" s="147"/>
      <c r="AIZ76" s="147"/>
      <c r="AJA76" s="147"/>
      <c r="AJB76" s="147"/>
      <c r="AJC76" s="147"/>
      <c r="AJD76" s="147"/>
      <c r="AJE76" s="147"/>
      <c r="AJF76" s="311" t="s">
        <v>120</v>
      </c>
      <c r="AJG76" s="309"/>
      <c r="AJH76" s="309"/>
      <c r="AJI76" s="309"/>
      <c r="AJJ76" s="309"/>
      <c r="AJK76" s="310"/>
      <c r="AJL76" s="394"/>
      <c r="AJM76" s="395"/>
      <c r="AJN76" s="396"/>
      <c r="AJO76" s="394"/>
      <c r="AJP76" s="395"/>
      <c r="AJQ76" s="396"/>
      <c r="AJR76" s="394"/>
      <c r="AJS76" s="395"/>
      <c r="AJT76" s="396"/>
      <c r="AJU76" s="365"/>
      <c r="AJV76" s="366"/>
      <c r="AJW76" s="366"/>
      <c r="AJX76" s="367"/>
      <c r="AJY76" s="130"/>
      <c r="AKN76" s="313" t="s">
        <v>332</v>
      </c>
      <c r="AKO76" s="313"/>
      <c r="AKP76" s="313"/>
      <c r="AKQ76" s="313"/>
      <c r="AKR76" s="313" t="s">
        <v>254</v>
      </c>
      <c r="AKS76" s="313"/>
      <c r="AKT76" s="313"/>
      <c r="AKU76" s="313"/>
      <c r="AKV76" s="313" t="s">
        <v>255</v>
      </c>
      <c r="AKW76" s="313"/>
      <c r="AKX76" s="313"/>
      <c r="AKY76" s="313"/>
      <c r="AKZ76" s="313" t="s">
        <v>94</v>
      </c>
      <c r="ALA76" s="313"/>
      <c r="ALB76" s="313"/>
      <c r="ALC76" s="313"/>
      <c r="ALO76" s="153"/>
      <c r="ALP76" s="153"/>
      <c r="ALQ76" s="153"/>
      <c r="ALR76" s="153"/>
      <c r="ALS76" s="153"/>
      <c r="ALT76" s="153"/>
      <c r="ALU76" s="153"/>
      <c r="AML76" s="146"/>
      <c r="AMM76" s="146"/>
      <c r="AMN76" s="146"/>
      <c r="AMO76" s="146"/>
      <c r="AMP76" s="205"/>
      <c r="AMQ76" s="205"/>
      <c r="AMR76" s="205"/>
      <c r="AMS76" s="205"/>
      <c r="AMT76" s="205"/>
      <c r="AMU76" s="205"/>
      <c r="AMV76" s="205"/>
      <c r="AMW76" s="205"/>
      <c r="AMX76" s="205"/>
      <c r="AMY76" s="205"/>
      <c r="AMZ76" s="205"/>
      <c r="ANA76" s="205"/>
      <c r="ANB76" s="205"/>
      <c r="ANC76" s="205"/>
      <c r="AND76" s="205"/>
      <c r="ANE76" s="205"/>
      <c r="ANF76" s="205"/>
      <c r="ANG76" s="205"/>
      <c r="ANH76" s="205"/>
      <c r="ANI76" s="176"/>
      <c r="ANJ76" s="176"/>
      <c r="ANK76" s="176"/>
      <c r="ANL76" s="176"/>
      <c r="ANM76" s="176"/>
      <c r="ANN76" s="176"/>
      <c r="ANO76" s="176"/>
      <c r="ANP76" s="176"/>
      <c r="ANQ76" s="176"/>
      <c r="ANR76" s="176"/>
      <c r="AOV76" s="176"/>
      <c r="AOW76" s="176"/>
      <c r="AOX76" s="176"/>
      <c r="AOY76" s="176"/>
      <c r="AOZ76" s="176"/>
      <c r="APA76" s="176"/>
      <c r="APB76" s="176"/>
      <c r="APC76" s="176"/>
      <c r="APD76" s="176"/>
      <c r="APE76" s="176"/>
      <c r="APF76" s="176"/>
      <c r="APG76" s="176"/>
      <c r="APH76" s="176"/>
      <c r="API76" s="176"/>
      <c r="APJ76" s="176"/>
      <c r="APK76" s="176"/>
      <c r="APL76" s="176"/>
      <c r="APM76" s="176"/>
      <c r="APU76" s="176"/>
      <c r="APV76" s="176"/>
      <c r="APW76" s="176"/>
      <c r="APX76" s="176"/>
      <c r="APY76" s="176"/>
      <c r="APZ76" s="176"/>
      <c r="AQA76" s="176"/>
      <c r="AQB76" s="176"/>
      <c r="AQC76" s="176"/>
      <c r="AQD76" s="176"/>
      <c r="AQE76" s="176"/>
      <c r="AQF76" s="176"/>
      <c r="AQG76" s="176"/>
      <c r="AQH76" s="176"/>
      <c r="AQI76" s="176"/>
      <c r="AQJ76" s="176"/>
      <c r="AQK76" s="176"/>
      <c r="AQL76" s="176"/>
      <c r="AQN76" s="176"/>
      <c r="AQO76" s="176"/>
      <c r="AQP76" s="176"/>
      <c r="AQQ76" s="176"/>
      <c r="AQR76" s="176"/>
      <c r="AQS76" s="176"/>
      <c r="AQT76" s="176"/>
      <c r="AQU76" s="176"/>
      <c r="AQV76" s="176"/>
      <c r="AQW76" s="176"/>
      <c r="AQX76" s="176"/>
      <c r="AQY76" s="176"/>
      <c r="AQZ76" s="176"/>
      <c r="ARA76" s="176"/>
      <c r="ARB76" s="176"/>
      <c r="ARC76" s="176"/>
      <c r="ARD76" s="176"/>
      <c r="ARE76" s="176"/>
      <c r="BCQ76" s="176"/>
      <c r="BCR76" s="176"/>
      <c r="BCS76" s="176"/>
      <c r="BCT76" s="176"/>
      <c r="BCU76" s="176"/>
      <c r="BCV76" s="176"/>
      <c r="BCW76" s="176"/>
      <c r="BCX76" s="176"/>
      <c r="BCY76" s="176"/>
      <c r="BCZ76" s="176"/>
      <c r="BDA76" s="176"/>
      <c r="BDB76" s="176"/>
      <c r="BDC76" s="176"/>
      <c r="BDD76" s="176"/>
      <c r="BDE76" s="176"/>
      <c r="BDF76" s="176"/>
      <c r="BDG76" s="176"/>
      <c r="BDH76" s="176"/>
      <c r="BHH76" s="33"/>
      <c r="BHI76" s="34"/>
      <c r="BHJ76" s="10"/>
      <c r="BHK76" s="10"/>
      <c r="BHL76" s="10"/>
      <c r="BHM76" s="10"/>
      <c r="BHN76" s="10"/>
      <c r="BHO76" s="35"/>
      <c r="BMI76" s="82" t="s">
        <v>95</v>
      </c>
      <c r="BMJ76" s="83"/>
      <c r="BMK76" s="83"/>
      <c r="BML76" s="83"/>
      <c r="BMM76" s="83"/>
      <c r="BMN76" s="83"/>
      <c r="BMO76" s="84" t="s">
        <v>39</v>
      </c>
      <c r="BMP76" s="102">
        <v>25531</v>
      </c>
      <c r="BMQ76" s="103">
        <v>25540.1</v>
      </c>
      <c r="BMR76" s="86">
        <f t="shared" si="86"/>
        <v>9.0999999999985448</v>
      </c>
      <c r="BMS76" s="104"/>
      <c r="BOA76" s="36"/>
      <c r="BOB76" s="37"/>
      <c r="BOC76" s="37"/>
      <c r="BOD76" s="37"/>
      <c r="BOE76" s="37"/>
      <c r="BOF76" s="37"/>
      <c r="BOG76" s="37"/>
      <c r="BOH76" s="37"/>
      <c r="BOI76" s="37"/>
      <c r="BOJ76" s="47"/>
      <c r="BOS76" s="38"/>
      <c r="BOT76" s="37"/>
      <c r="BOU76" s="37"/>
      <c r="BOV76" s="37"/>
      <c r="BOW76" s="37"/>
      <c r="BOX76" s="39"/>
    </row>
    <row r="77" spans="16:1774" ht="15.75" customHeight="1" x14ac:dyDescent="0.2">
      <c r="P77" s="359">
        <v>0</v>
      </c>
      <c r="Q77" s="360"/>
      <c r="R77" s="360"/>
      <c r="S77" s="361"/>
      <c r="T77" s="358">
        <f>100000*0.8</f>
        <v>80000</v>
      </c>
      <c r="U77" s="358"/>
      <c r="V77" s="358"/>
      <c r="W77" s="358"/>
      <c r="X77" s="354">
        <v>28447</v>
      </c>
      <c r="Y77" s="354"/>
      <c r="Z77" s="354"/>
      <c r="AA77" s="354"/>
      <c r="AB77" s="354">
        <f>X77-T77</f>
        <v>-51553</v>
      </c>
      <c r="AC77" s="354"/>
      <c r="AD77" s="354"/>
      <c r="AE77" s="354"/>
      <c r="AH77" s="218"/>
      <c r="AI77" s="218"/>
      <c r="AJ77" s="218"/>
      <c r="AK77" s="312" t="s">
        <v>256</v>
      </c>
      <c r="AL77" s="312"/>
      <c r="AM77" s="312"/>
      <c r="AN77" s="312"/>
      <c r="AO77" s="312"/>
      <c r="AP77" s="312"/>
      <c r="AQ77" s="312"/>
      <c r="AR77" s="312"/>
      <c r="AS77" s="312"/>
      <c r="AT77" s="312"/>
      <c r="AU77" s="312"/>
      <c r="AV77" s="312"/>
      <c r="AW77" s="205"/>
      <c r="AX77" s="205"/>
      <c r="AY77" s="205"/>
      <c r="AZ77" s="205"/>
      <c r="BA77" s="205"/>
      <c r="BB77" s="205"/>
      <c r="BC77" s="205"/>
      <c r="BW77" s="205"/>
      <c r="BX77" s="205"/>
      <c r="BY77" s="205"/>
      <c r="BZ77" s="205"/>
      <c r="CA77" s="205"/>
      <c r="CB77" s="311" t="s">
        <v>365</v>
      </c>
      <c r="CC77" s="333"/>
      <c r="CD77" s="333"/>
      <c r="CE77" s="333"/>
      <c r="CF77" s="333"/>
      <c r="CG77" s="334"/>
      <c r="CH77" s="311"/>
      <c r="CI77" s="333"/>
      <c r="CJ77" s="334"/>
      <c r="CK77" s="311"/>
      <c r="CL77" s="333"/>
      <c r="CM77" s="334"/>
      <c r="CN77" s="311"/>
      <c r="CO77" s="333"/>
      <c r="CP77" s="334"/>
      <c r="CQ77" s="311" t="s">
        <v>73</v>
      </c>
      <c r="CR77" s="333"/>
      <c r="CS77" s="333"/>
      <c r="CT77" s="334"/>
      <c r="EM77" s="119"/>
      <c r="EN77" s="218"/>
      <c r="EW77" s="198" t="s">
        <v>250</v>
      </c>
      <c r="EX77" s="199"/>
      <c r="EY77" s="199"/>
      <c r="EZ77" s="199"/>
      <c r="FA77" s="199"/>
      <c r="FB77" s="199"/>
      <c r="FC77" s="200"/>
      <c r="FD77" s="201"/>
      <c r="FE77" s="202"/>
      <c r="FF77" s="203"/>
      <c r="FG77" s="201"/>
      <c r="FH77" s="202"/>
      <c r="FI77" s="203"/>
      <c r="FJ77" s="204"/>
      <c r="FK77" s="202"/>
      <c r="FL77" s="202"/>
      <c r="FM77" s="326" t="s">
        <v>116</v>
      </c>
      <c r="FN77" s="327"/>
      <c r="FO77" s="328"/>
      <c r="FP77" s="205"/>
      <c r="FQ77" s="176"/>
      <c r="FR77" s="176"/>
      <c r="FS77" s="176"/>
      <c r="FT77" s="176"/>
      <c r="FU77" s="176"/>
      <c r="FV77" s="176"/>
      <c r="FW77" s="176"/>
      <c r="FX77" s="176"/>
      <c r="FY77" s="176"/>
      <c r="FZ77" s="176"/>
      <c r="GA77" s="176"/>
      <c r="GB77" s="176"/>
      <c r="GH77" s="163"/>
      <c r="GI77" s="163"/>
      <c r="GJ77" s="163"/>
      <c r="GK77" s="163"/>
      <c r="GL77" s="163"/>
      <c r="GM77" s="163"/>
      <c r="GN77" s="163"/>
      <c r="GO77" s="163"/>
      <c r="GP77" s="163"/>
      <c r="GQ77" s="163"/>
      <c r="GR77" s="163"/>
      <c r="GS77" s="163"/>
      <c r="GT77" s="163"/>
      <c r="GU77" s="163"/>
      <c r="GV77" s="163"/>
      <c r="GW77" s="163"/>
      <c r="GX77" s="163"/>
      <c r="GY77" s="163"/>
      <c r="GZ77" s="163"/>
      <c r="HA77" s="163"/>
      <c r="HB77" s="163"/>
      <c r="HC77" s="163"/>
      <c r="HD77" s="163"/>
      <c r="HE77" s="163"/>
      <c r="HF77" s="163"/>
      <c r="HG77" s="163"/>
      <c r="HJ77" s="163"/>
      <c r="HK77" s="163"/>
      <c r="HL77" s="163"/>
      <c r="HM77" s="163"/>
      <c r="HN77" s="163"/>
      <c r="HO77" s="163"/>
      <c r="HP77" s="205"/>
      <c r="HQ77" s="205"/>
      <c r="HR77" s="205"/>
      <c r="HS77" s="205"/>
      <c r="HT77" s="205"/>
      <c r="HU77" s="205"/>
      <c r="HV77" s="205"/>
      <c r="HW77" s="205"/>
      <c r="HX77" s="205"/>
      <c r="HY77" s="205"/>
      <c r="HZ77" s="205"/>
      <c r="IA77" s="205"/>
      <c r="IB77" s="205"/>
      <c r="IC77" s="205"/>
      <c r="ID77" s="205"/>
      <c r="IE77" s="205"/>
      <c r="IF77" s="205"/>
      <c r="IG77" s="205"/>
      <c r="IH77" s="205"/>
      <c r="II77" s="205"/>
      <c r="IJ77" s="205"/>
      <c r="IK77" s="205"/>
      <c r="IL77" s="205"/>
      <c r="IM77" s="205"/>
      <c r="IN77" s="205"/>
      <c r="IO77" s="205"/>
      <c r="JR77" s="165"/>
      <c r="JS77" s="165"/>
      <c r="JT77" s="165"/>
      <c r="JU77" s="165"/>
      <c r="JV77" s="165"/>
      <c r="JW77" s="165"/>
      <c r="JX77" s="165"/>
      <c r="JY77" s="165"/>
      <c r="JZ77" s="165"/>
      <c r="KA77" s="165"/>
      <c r="KB77" s="165"/>
      <c r="KC77" s="165"/>
      <c r="KD77" s="165"/>
      <c r="KE77" s="165"/>
      <c r="KF77" s="165"/>
      <c r="KG77" s="165"/>
      <c r="KH77" s="165"/>
      <c r="KI77" s="165"/>
      <c r="KJ77" s="165"/>
      <c r="KK77" s="165"/>
      <c r="KL77" s="165"/>
      <c r="KM77" s="165"/>
      <c r="KN77" s="165"/>
      <c r="KO77" s="165"/>
      <c r="KP77" s="165"/>
      <c r="KQ77" s="165"/>
      <c r="KR77" s="165"/>
      <c r="KS77" s="165"/>
      <c r="LQ77" s="175"/>
      <c r="LR77" s="175"/>
      <c r="LS77" s="175"/>
      <c r="LT77" s="175"/>
      <c r="MP77" s="156"/>
      <c r="MQ77" s="156"/>
      <c r="MR77" s="176"/>
      <c r="MS77" s="176"/>
      <c r="MT77" s="176"/>
      <c r="MU77" s="9"/>
      <c r="MV77" s="176"/>
      <c r="MW77" s="176"/>
      <c r="NB77" s="205"/>
      <c r="NC77" s="205"/>
      <c r="ND77" s="205"/>
      <c r="NE77" s="205"/>
      <c r="NF77" s="205"/>
      <c r="NG77" s="205"/>
      <c r="NH77" s="205"/>
      <c r="NI77" s="205"/>
      <c r="NJ77" s="205"/>
      <c r="NK77" s="205"/>
      <c r="NL77" s="205"/>
      <c r="NM77" s="205"/>
      <c r="NN77" s="205"/>
      <c r="NO77" s="9"/>
      <c r="NP77" s="9"/>
      <c r="NQ77" s="205"/>
      <c r="NR77" s="205"/>
      <c r="NS77" s="205"/>
      <c r="NT77" s="205"/>
      <c r="NU77" s="205"/>
      <c r="NV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9"/>
      <c r="PA77" s="9"/>
      <c r="PB77" s="9"/>
      <c r="PC77" s="9"/>
      <c r="PD77" s="9"/>
      <c r="PE77" s="9"/>
      <c r="PF77" s="9"/>
      <c r="PG77" s="9"/>
      <c r="PH77" s="9"/>
      <c r="PI77" s="9"/>
      <c r="PJ77" s="9"/>
      <c r="PK77" s="9"/>
      <c r="PL77" s="9"/>
      <c r="PM77" s="9"/>
      <c r="PN77" s="9"/>
      <c r="PO77" s="9"/>
      <c r="PP77" s="9"/>
      <c r="PQ77" s="9"/>
      <c r="PR77" s="9"/>
      <c r="PS77" s="9"/>
      <c r="PT77" s="9"/>
      <c r="PU77" s="9"/>
      <c r="PV77" s="9"/>
      <c r="PW77" s="9"/>
      <c r="PX77" s="9"/>
      <c r="PY77" s="9"/>
      <c r="PZ77" s="9"/>
      <c r="QA77" s="9"/>
      <c r="QB77" s="9"/>
      <c r="QC77" s="9"/>
      <c r="QD77" s="115"/>
      <c r="QE77" s="115"/>
      <c r="QF77" s="115"/>
      <c r="QG77" s="115"/>
      <c r="QH77" s="115"/>
      <c r="QI77" s="115"/>
      <c r="QJ77" s="115"/>
      <c r="QK77" s="115"/>
      <c r="QL77" s="115"/>
      <c r="QM77" s="115"/>
      <c r="QN77" s="115"/>
      <c r="QO77" s="115"/>
      <c r="QP77" s="115"/>
      <c r="QQ77" s="115"/>
      <c r="QR77" s="115"/>
      <c r="QS77" s="115"/>
      <c r="QT77" s="115"/>
      <c r="QU77" s="115"/>
      <c r="QV77" s="115"/>
      <c r="QW77" s="115"/>
      <c r="QX77" s="115"/>
      <c r="QY77" s="9"/>
      <c r="QZ77" s="9"/>
      <c r="RA77" s="9"/>
      <c r="RB77" s="9"/>
      <c r="RC77" s="9"/>
      <c r="RD77" s="9"/>
      <c r="RE77" s="9"/>
      <c r="RF77" s="9"/>
      <c r="RG77" s="9"/>
      <c r="RH77" s="9"/>
      <c r="RI77" s="9"/>
      <c r="RJ77" s="9"/>
      <c r="RK77" s="9"/>
      <c r="RL77" s="9"/>
      <c r="RM77" s="9"/>
      <c r="RN77" s="9"/>
      <c r="RO77" s="9"/>
      <c r="RP77" s="9"/>
      <c r="RQ77" s="9"/>
      <c r="RR77" s="9"/>
      <c r="RS77" s="336" t="s">
        <v>92</v>
      </c>
      <c r="RT77" s="337"/>
      <c r="RU77" s="337"/>
      <c r="RV77" s="338"/>
      <c r="RW77" s="336" t="s">
        <v>93</v>
      </c>
      <c r="RX77" s="337"/>
      <c r="RY77" s="337"/>
      <c r="RZ77" s="338"/>
      <c r="SA77" s="336" t="s">
        <v>94</v>
      </c>
      <c r="SB77" s="337"/>
      <c r="SC77" s="337"/>
      <c r="SD77" s="338"/>
      <c r="SE77" s="9"/>
      <c r="SF77" s="9"/>
      <c r="SG77" s="9"/>
      <c r="SH77" s="9"/>
      <c r="SI77" s="9"/>
      <c r="SJ77" s="9"/>
      <c r="SK77" s="9"/>
      <c r="SL77" s="9"/>
      <c r="SM77" s="9"/>
      <c r="SN77" s="9"/>
      <c r="SO77" s="9"/>
      <c r="SP77" s="9"/>
      <c r="SQ77" s="9"/>
      <c r="SR77" s="9"/>
      <c r="SS77" s="9"/>
      <c r="ST77" s="9"/>
      <c r="SU77" s="9"/>
      <c r="SV77" s="9"/>
      <c r="SW77" s="9"/>
      <c r="SX77" s="9"/>
      <c r="SY77" s="9"/>
      <c r="SZ77" s="9"/>
      <c r="TA77" s="9"/>
      <c r="TB77" s="9"/>
      <c r="TC77" s="9"/>
      <c r="TD77" s="9"/>
      <c r="VL77" s="176"/>
      <c r="VM77" s="176"/>
      <c r="VN77" s="176"/>
      <c r="VO77" s="176"/>
      <c r="VP77" s="176"/>
      <c r="VQ77" s="176"/>
      <c r="VR77" s="176"/>
      <c r="VS77" s="176"/>
      <c r="VT77" s="176"/>
      <c r="VU77" s="176"/>
      <c r="VV77" s="176"/>
      <c r="VW77" s="176"/>
      <c r="VX77" s="176"/>
      <c r="VY77" s="176"/>
      <c r="VZ77" s="176"/>
      <c r="WA77" s="176"/>
      <c r="WB77" s="176"/>
      <c r="WC77" s="176"/>
      <c r="XO77" s="311" t="s">
        <v>230</v>
      </c>
      <c r="XP77" s="333"/>
      <c r="XQ77" s="333"/>
      <c r="XR77" s="333"/>
      <c r="XS77" s="333"/>
      <c r="XT77" s="334"/>
      <c r="XU77" s="311"/>
      <c r="XV77" s="333"/>
      <c r="XW77" s="334"/>
      <c r="XX77" s="311"/>
      <c r="XY77" s="333"/>
      <c r="XZ77" s="334"/>
      <c r="YA77" s="311"/>
      <c r="YB77" s="333"/>
      <c r="YC77" s="334"/>
      <c r="YD77" s="311"/>
      <c r="YE77" s="333"/>
      <c r="YF77" s="333"/>
      <c r="YG77" s="334"/>
      <c r="YH77" s="119"/>
      <c r="YI77" s="119"/>
      <c r="YJ77" s="119"/>
      <c r="YK77" s="119"/>
      <c r="YL77" s="119"/>
      <c r="YM77" s="119"/>
      <c r="YN77" s="119"/>
      <c r="YO77" s="119"/>
      <c r="YP77" s="119"/>
      <c r="YQ77" s="119"/>
      <c r="YR77" s="311" t="s">
        <v>120</v>
      </c>
      <c r="YS77" s="309"/>
      <c r="YT77" s="309"/>
      <c r="YU77" s="309"/>
      <c r="YV77" s="309"/>
      <c r="YW77" s="310"/>
      <c r="YX77" s="344"/>
      <c r="YY77" s="345"/>
      <c r="YZ77" s="346"/>
      <c r="ZA77" s="344"/>
      <c r="ZB77" s="345"/>
      <c r="ZC77" s="346"/>
      <c r="ZD77" s="344"/>
      <c r="ZE77" s="345"/>
      <c r="ZF77" s="346"/>
      <c r="ZG77" s="344"/>
      <c r="ZH77" s="345"/>
      <c r="ZI77" s="345"/>
      <c r="ZJ77" s="346"/>
      <c r="ZW77" s="157"/>
      <c r="ZX77" s="157"/>
      <c r="ZY77" s="157"/>
      <c r="AAD77" s="181"/>
      <c r="AAE77" s="181"/>
      <c r="AAF77" s="181"/>
      <c r="AAG77" s="181"/>
      <c r="AAH77" s="181"/>
      <c r="AAI77" s="181"/>
      <c r="AAJ77" s="181"/>
      <c r="AAK77" s="181"/>
      <c r="AAL77" s="181"/>
      <c r="AAM77" s="181"/>
      <c r="AAN77" s="181"/>
      <c r="AAO77" s="181"/>
      <c r="AAP77" s="157"/>
      <c r="ABG77" s="176"/>
      <c r="ABH77" s="205"/>
      <c r="ABI77" s="205"/>
      <c r="ABJ77" s="205"/>
      <c r="ABK77" s="205"/>
      <c r="ABL77" s="205"/>
      <c r="ABM77" s="205"/>
      <c r="ABN77" s="205"/>
      <c r="ABO77" s="205"/>
      <c r="ABP77" s="205"/>
      <c r="ABQ77" s="205"/>
      <c r="ABR77" s="205"/>
      <c r="ABS77" s="205"/>
      <c r="ABT77" s="205"/>
      <c r="ABU77" s="205"/>
      <c r="ABV77" s="205"/>
      <c r="ABW77" s="205"/>
      <c r="ABX77" s="205"/>
      <c r="ABY77" s="205"/>
      <c r="ABZ77" s="205"/>
      <c r="ACA77" s="205"/>
      <c r="ACB77" s="205"/>
      <c r="ACC77" s="205"/>
      <c r="ACD77" s="205"/>
      <c r="ACE77" s="205"/>
      <c r="ACF77" s="138"/>
      <c r="ACG77" s="138"/>
      <c r="ACH77" s="138"/>
      <c r="ACI77" s="160"/>
      <c r="ACM77" s="176"/>
      <c r="ACN77" s="176"/>
      <c r="ACO77" s="176"/>
      <c r="ACP77" s="176"/>
      <c r="ACQ77" s="176"/>
      <c r="ACR77" s="176"/>
      <c r="ACS77" s="176"/>
      <c r="ACT77" s="176"/>
      <c r="ACU77" s="176"/>
      <c r="ACV77" s="176"/>
      <c r="ACW77" s="176"/>
      <c r="ACX77" s="176"/>
      <c r="ACY77" s="176"/>
      <c r="ACZ77" s="176"/>
      <c r="ADA77" s="176"/>
      <c r="ADB77" s="176"/>
      <c r="ADC77" s="176"/>
      <c r="ADD77" s="176"/>
      <c r="ADG77" s="336" t="s">
        <v>92</v>
      </c>
      <c r="ADH77" s="337"/>
      <c r="ADI77" s="337"/>
      <c r="ADJ77" s="338"/>
      <c r="ADK77" s="336" t="s">
        <v>93</v>
      </c>
      <c r="ADL77" s="337"/>
      <c r="ADM77" s="337"/>
      <c r="ADN77" s="338"/>
      <c r="ADO77" s="336" t="s">
        <v>94</v>
      </c>
      <c r="ADP77" s="337"/>
      <c r="ADQ77" s="337"/>
      <c r="ADR77" s="338"/>
      <c r="AGI77" s="115"/>
      <c r="AGJ77" s="115"/>
      <c r="AGK77" s="115"/>
      <c r="AGL77" s="115"/>
      <c r="AGM77" s="115"/>
      <c r="AGN77" s="115"/>
      <c r="AGO77" s="115"/>
      <c r="AGP77" s="115"/>
      <c r="AGQ77" s="115"/>
      <c r="AGR77" s="115"/>
      <c r="AGS77" s="138"/>
      <c r="AGT77" s="138"/>
      <c r="AGU77" s="138"/>
      <c r="AGV77" s="138"/>
      <c r="AGW77" s="138"/>
      <c r="AGX77" s="138"/>
      <c r="AGY77" s="138"/>
      <c r="AGZ77" s="138"/>
      <c r="AHA77" s="176"/>
      <c r="AHB77" s="176"/>
      <c r="AHC77" s="176"/>
      <c r="AHD77" s="176"/>
      <c r="AHE77" s="176"/>
      <c r="AHF77" s="176"/>
      <c r="AHG77" s="176"/>
      <c r="AHH77" s="176"/>
      <c r="AHI77" s="176"/>
      <c r="AHJ77" s="176"/>
      <c r="AHK77" s="176"/>
      <c r="AHL77" s="176"/>
      <c r="AHM77" s="176"/>
      <c r="AHN77" s="138"/>
      <c r="AHO77" s="138"/>
      <c r="AHP77" s="138"/>
      <c r="AHQ77" s="138"/>
      <c r="AHR77" s="138"/>
      <c r="AHS77" s="138"/>
      <c r="AHT77" s="138"/>
      <c r="AHU77" s="155"/>
      <c r="AHV77" s="155"/>
      <c r="AHW77" s="155"/>
      <c r="AHX77" s="154"/>
      <c r="AHY77" s="205"/>
      <c r="AHZ77" s="205"/>
      <c r="AIA77" s="205"/>
      <c r="AIB77" s="205"/>
      <c r="AIC77" s="205"/>
      <c r="AID77" s="205"/>
      <c r="AIE77" s="205"/>
      <c r="AIF77" s="205"/>
      <c r="AIG77" s="155"/>
      <c r="AIH77" s="155"/>
      <c r="AII77" s="155"/>
      <c r="AIJ77" s="155"/>
      <c r="AIK77" s="155"/>
      <c r="AIL77" s="155"/>
      <c r="AIM77" s="155"/>
      <c r="AIN77" s="155"/>
      <c r="AIO77" s="155"/>
      <c r="AIP77" s="155"/>
      <c r="AIQ77" s="155"/>
      <c r="AIR77" s="155"/>
      <c r="AIS77" s="155"/>
      <c r="AIT77" s="155"/>
      <c r="AIY77" s="147"/>
      <c r="AIZ77" s="147"/>
      <c r="AJA77" s="147"/>
      <c r="AJB77" s="147"/>
      <c r="AJC77" s="147"/>
      <c r="AJD77" s="147"/>
      <c r="AJE77" s="147"/>
      <c r="AJR77" s="147"/>
      <c r="AJS77" s="147"/>
      <c r="AJT77" s="147"/>
      <c r="AJU77" s="147"/>
      <c r="AJV77" s="147"/>
      <c r="AJW77" s="147"/>
      <c r="AJX77" s="147"/>
      <c r="AJY77" s="130"/>
      <c r="AKN77" s="355">
        <v>64106</v>
      </c>
      <c r="AKO77" s="356"/>
      <c r="AKP77" s="356"/>
      <c r="AKQ77" s="357"/>
      <c r="AKR77" s="358">
        <f>58221.84*1.3</f>
        <v>75688.391999999993</v>
      </c>
      <c r="AKS77" s="358"/>
      <c r="AKT77" s="358"/>
      <c r="AKU77" s="358"/>
      <c r="AKV77" s="354">
        <v>19069</v>
      </c>
      <c r="AKW77" s="354"/>
      <c r="AKX77" s="354"/>
      <c r="AKY77" s="354"/>
      <c r="AKZ77" s="354">
        <f>AKV77-AKR77</f>
        <v>-56619.391999999993</v>
      </c>
      <c r="ALA77" s="354"/>
      <c r="ALB77" s="354"/>
      <c r="ALC77" s="354"/>
      <c r="ALD77" s="176"/>
      <c r="ALE77" s="176"/>
      <c r="ALF77" s="176"/>
      <c r="ALG77" s="153"/>
      <c r="ALH77" s="153"/>
      <c r="ALI77" s="153"/>
      <c r="ALJ77" s="153"/>
      <c r="ALK77" s="153"/>
      <c r="ALL77" s="153"/>
      <c r="ALM77" s="153"/>
      <c r="ALN77" s="153"/>
      <c r="ALO77" s="153"/>
      <c r="ALP77" s="153"/>
      <c r="ALQ77" s="153"/>
      <c r="ALR77" s="153"/>
      <c r="ALS77" s="153"/>
      <c r="ALT77" s="153"/>
      <c r="ALU77" s="153"/>
      <c r="AML77" s="146"/>
      <c r="AMM77" s="146"/>
      <c r="AMN77" s="146"/>
      <c r="AMO77" s="146"/>
      <c r="AMP77" s="205"/>
      <c r="AMQ77" s="205"/>
      <c r="AMR77" s="205"/>
      <c r="AMS77" s="205"/>
      <c r="AMT77" s="205"/>
      <c r="AMU77" s="205"/>
      <c r="AMV77" s="205"/>
      <c r="AMW77" s="205"/>
      <c r="AMX77" s="205"/>
      <c r="AMY77" s="205"/>
      <c r="AMZ77" s="205"/>
      <c r="ANA77" s="205"/>
      <c r="ANB77" s="205"/>
      <c r="ANC77" s="205"/>
      <c r="AND77" s="205"/>
      <c r="ANE77" s="205"/>
      <c r="ANF77" s="205"/>
      <c r="ANG77" s="205"/>
      <c r="ANH77" s="205"/>
      <c r="ANX77" s="313" t="s">
        <v>320</v>
      </c>
      <c r="ANY77" s="313"/>
      <c r="ANZ77" s="313"/>
      <c r="AOA77" s="313"/>
      <c r="AOB77" s="313"/>
      <c r="AOC77" s="313"/>
      <c r="AOD77" s="313"/>
      <c r="AOE77" s="313"/>
      <c r="AOF77" s="313"/>
      <c r="AOG77" s="313"/>
      <c r="AOH77" s="313"/>
      <c r="AOI77" s="313"/>
      <c r="AOZ77" s="176"/>
      <c r="APA77" s="176"/>
      <c r="APB77" s="176"/>
      <c r="APC77" s="176"/>
      <c r="APD77" s="176"/>
      <c r="APE77" s="176"/>
      <c r="APF77" s="176"/>
      <c r="APG77" s="176"/>
      <c r="APH77" s="176"/>
      <c r="API77" s="176"/>
      <c r="APJ77" s="176"/>
      <c r="APK77" s="176"/>
      <c r="APL77" s="176"/>
      <c r="APM77" s="176"/>
      <c r="BHH77" s="33"/>
      <c r="BHI77" s="34"/>
      <c r="BHJ77" s="10"/>
      <c r="BHK77" s="10"/>
      <c r="BHL77" s="10"/>
      <c r="BHM77" s="10"/>
      <c r="BHN77" s="10"/>
      <c r="BHO77" s="35"/>
      <c r="BMI77" s="82" t="s">
        <v>96</v>
      </c>
      <c r="BMJ77" s="83"/>
      <c r="BMK77" s="83"/>
      <c r="BML77" s="83"/>
      <c r="BMM77" s="83"/>
      <c r="BMN77" s="83"/>
      <c r="BMO77" s="84"/>
      <c r="BMP77" s="102">
        <v>34704.6</v>
      </c>
      <c r="BMQ77" s="103">
        <v>34704.6</v>
      </c>
      <c r="BMR77" s="103">
        <f t="shared" si="86"/>
        <v>0</v>
      </c>
      <c r="BMS77" s="104" t="s">
        <v>85</v>
      </c>
      <c r="BOA77" s="36"/>
      <c r="BOB77" s="37"/>
      <c r="BOC77" s="37"/>
      <c r="BOD77" s="37"/>
      <c r="BOE77" s="37"/>
      <c r="BOF77" s="37"/>
      <c r="BOG77" s="37"/>
      <c r="BOH77" s="37"/>
      <c r="BOI77" s="37"/>
      <c r="BOJ77" s="47"/>
      <c r="BOS77" s="38"/>
      <c r="BOT77" s="37"/>
      <c r="BOU77" s="37"/>
      <c r="BOV77" s="37"/>
      <c r="BOW77" s="37"/>
      <c r="BOX77" s="39"/>
    </row>
    <row r="78" spans="16:1774" ht="15.75" customHeight="1" x14ac:dyDescent="0.2">
      <c r="AH78" s="162"/>
      <c r="AI78" s="162"/>
      <c r="AJ78" s="162"/>
      <c r="AK78" s="313" t="s">
        <v>254</v>
      </c>
      <c r="AL78" s="313"/>
      <c r="AM78" s="313"/>
      <c r="AN78" s="313"/>
      <c r="AO78" s="305" t="s">
        <v>255</v>
      </c>
      <c r="AP78" s="306"/>
      <c r="AQ78" s="306"/>
      <c r="AR78" s="307"/>
      <c r="AS78" s="305" t="s">
        <v>94</v>
      </c>
      <c r="AT78" s="306"/>
      <c r="AU78" s="306"/>
      <c r="AV78" s="307"/>
      <c r="AW78" s="205"/>
      <c r="AX78" s="205"/>
      <c r="AY78" s="205"/>
      <c r="AZ78" s="205"/>
      <c r="BA78" s="205"/>
      <c r="BB78" s="205"/>
      <c r="BC78" s="205"/>
      <c r="CB78" s="311" t="s">
        <v>115</v>
      </c>
      <c r="CC78" s="333"/>
      <c r="CD78" s="333"/>
      <c r="CE78" s="333"/>
      <c r="CF78" s="333"/>
      <c r="CG78" s="334"/>
      <c r="CH78" s="311"/>
      <c r="CI78" s="333"/>
      <c r="CJ78" s="334"/>
      <c r="CK78" s="311"/>
      <c r="CL78" s="333"/>
      <c r="CM78" s="334"/>
      <c r="CN78" s="311"/>
      <c r="CO78" s="333"/>
      <c r="CP78" s="334"/>
      <c r="CQ78" s="311"/>
      <c r="CR78" s="333"/>
      <c r="CS78" s="333"/>
      <c r="CT78" s="334"/>
      <c r="EM78" s="119"/>
      <c r="EN78" s="162"/>
      <c r="EW78" s="205"/>
      <c r="EX78" s="205"/>
      <c r="EY78" s="205"/>
      <c r="EZ78" s="205"/>
      <c r="FA78" s="205"/>
      <c r="FB78" s="205"/>
      <c r="FC78" s="205"/>
      <c r="FD78" s="205"/>
      <c r="FE78" s="205"/>
      <c r="FF78" s="205"/>
      <c r="FG78" s="205"/>
      <c r="FH78" s="205"/>
      <c r="FI78" s="205"/>
      <c r="FJ78" s="205"/>
      <c r="FK78" s="205"/>
      <c r="FL78" s="205"/>
      <c r="FM78" s="205"/>
      <c r="FN78" s="205"/>
      <c r="FO78" s="205"/>
      <c r="FP78" s="205"/>
      <c r="GH78" s="163"/>
      <c r="GI78" s="163"/>
      <c r="GJ78" s="163"/>
      <c r="GK78" s="163"/>
      <c r="GL78" s="163"/>
      <c r="GM78" s="163"/>
      <c r="GN78" s="336" t="s">
        <v>92</v>
      </c>
      <c r="GO78" s="337"/>
      <c r="GP78" s="337"/>
      <c r="GQ78" s="338"/>
      <c r="GR78" s="336" t="s">
        <v>93</v>
      </c>
      <c r="GS78" s="337"/>
      <c r="GT78" s="337"/>
      <c r="GU78" s="338"/>
      <c r="GV78" s="336" t="s">
        <v>94</v>
      </c>
      <c r="GW78" s="337"/>
      <c r="GX78" s="337"/>
      <c r="GY78" s="338"/>
      <c r="GZ78" s="163"/>
      <c r="HA78" s="163"/>
      <c r="HB78" s="163"/>
      <c r="HC78" s="163"/>
      <c r="HD78" s="163"/>
      <c r="HE78" s="163"/>
      <c r="HF78" s="163"/>
      <c r="HG78" s="163"/>
      <c r="HJ78" s="163"/>
      <c r="HK78" s="163"/>
      <c r="HL78" s="163"/>
      <c r="HM78" s="163"/>
      <c r="HN78" s="163"/>
      <c r="HO78" s="163"/>
      <c r="HP78" s="205"/>
      <c r="HQ78" s="205"/>
      <c r="HR78" s="205"/>
      <c r="HS78" s="205"/>
      <c r="HT78" s="205"/>
      <c r="HU78" s="205"/>
      <c r="HV78" s="205"/>
      <c r="HW78" s="205"/>
      <c r="HX78" s="205"/>
      <c r="HY78" s="205"/>
      <c r="HZ78" s="205"/>
      <c r="IA78" s="205"/>
      <c r="IB78" s="205"/>
      <c r="IC78" s="205"/>
      <c r="ID78" s="205"/>
      <c r="IE78" s="205"/>
      <c r="IF78" s="205"/>
      <c r="IG78" s="205"/>
      <c r="IH78" s="205"/>
      <c r="II78" s="205"/>
      <c r="IJ78" s="205"/>
      <c r="IK78" s="205"/>
      <c r="IL78" s="205"/>
      <c r="IM78" s="205"/>
      <c r="IN78" s="205"/>
      <c r="IO78" s="205"/>
      <c r="IT78" s="176"/>
      <c r="IU78" s="176"/>
      <c r="IV78" s="176"/>
      <c r="IW78" s="176"/>
      <c r="IX78" s="176"/>
      <c r="IY78" s="176"/>
      <c r="IZ78" s="176"/>
      <c r="JA78" s="176"/>
      <c r="JB78" s="176"/>
      <c r="JC78" s="176"/>
      <c r="JD78" s="176"/>
      <c r="JE78" s="176"/>
      <c r="JF78" s="176"/>
      <c r="JG78" s="176"/>
      <c r="JH78" s="176"/>
      <c r="JI78" s="176"/>
      <c r="JJ78" s="176"/>
      <c r="JK78" s="176"/>
      <c r="LZ78" s="156"/>
      <c r="MA78" s="156"/>
      <c r="MB78" s="156"/>
      <c r="MC78" s="156"/>
      <c r="MD78" s="156"/>
      <c r="ME78" s="156"/>
      <c r="MF78" s="156"/>
      <c r="MG78" s="156"/>
      <c r="MH78" s="156"/>
      <c r="MI78" s="156"/>
      <c r="MJ78" s="156"/>
      <c r="MK78" s="156"/>
      <c r="ML78" s="156"/>
      <c r="MM78" s="156"/>
      <c r="MN78" s="156"/>
      <c r="MO78" s="156"/>
      <c r="MP78" s="156"/>
      <c r="MQ78" s="156"/>
      <c r="MR78" s="176"/>
      <c r="MS78" s="176"/>
      <c r="MT78" s="176"/>
      <c r="MU78" s="9"/>
      <c r="MV78" s="9"/>
      <c r="MW78" s="9"/>
      <c r="NB78" s="9"/>
      <c r="NC78" s="205"/>
      <c r="ND78" s="205"/>
      <c r="NE78" s="205"/>
      <c r="NF78" s="205"/>
      <c r="NG78" s="205"/>
      <c r="NH78" s="205"/>
      <c r="NI78" s="205"/>
      <c r="NJ78" s="205"/>
      <c r="NK78" s="205"/>
      <c r="NL78" s="205"/>
      <c r="NM78" s="205"/>
      <c r="NN78" s="205"/>
      <c r="NO78" s="9"/>
      <c r="NP78" s="9"/>
      <c r="NQ78" s="9"/>
      <c r="NR78" s="9"/>
      <c r="NS78" s="9"/>
      <c r="NT78" s="9"/>
      <c r="NU78" s="9"/>
      <c r="NV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9"/>
      <c r="PA78" s="9"/>
      <c r="PB78" s="9"/>
      <c r="PC78" s="9"/>
      <c r="PD78" s="9"/>
      <c r="PE78" s="9"/>
      <c r="PF78" s="9"/>
      <c r="PG78" s="9"/>
      <c r="PH78" s="9"/>
      <c r="PI78" s="9"/>
      <c r="PJ78" s="9"/>
      <c r="PK78" s="9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9"/>
      <c r="QD78" s="9"/>
      <c r="QE78" s="9"/>
      <c r="QF78" s="9"/>
      <c r="QG78" s="9"/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9"/>
      <c r="QX78" s="9"/>
      <c r="QY78" s="9"/>
      <c r="QZ78" s="9"/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9"/>
      <c r="RQ78" s="9"/>
      <c r="RR78" s="9"/>
      <c r="RS78" s="330">
        <v>27784.400000000001</v>
      </c>
      <c r="RT78" s="331"/>
      <c r="RU78" s="331"/>
      <c r="RV78" s="332"/>
      <c r="RW78" s="330">
        <v>0</v>
      </c>
      <c r="RX78" s="331"/>
      <c r="RY78" s="331"/>
      <c r="RZ78" s="332"/>
      <c r="SA78" s="330">
        <f>RW78-RS78</f>
        <v>-27784.400000000001</v>
      </c>
      <c r="SB78" s="331"/>
      <c r="SC78" s="331"/>
      <c r="SD78" s="332"/>
      <c r="SE78" s="9"/>
      <c r="SF78" s="9"/>
      <c r="SG78" s="9"/>
      <c r="SH78" s="9"/>
      <c r="SI78" s="9"/>
      <c r="SJ78" s="9"/>
      <c r="SK78" s="9"/>
      <c r="SL78" s="9"/>
      <c r="SM78" s="9"/>
      <c r="SN78" s="9"/>
      <c r="SO78" s="9"/>
      <c r="SP78" s="9"/>
      <c r="SQ78" s="9"/>
      <c r="SR78" s="9"/>
      <c r="SS78" s="9"/>
      <c r="ST78" s="9"/>
      <c r="SU78" s="9"/>
      <c r="SV78" s="9"/>
      <c r="SW78" s="9"/>
      <c r="SX78" s="9"/>
      <c r="SY78" s="9"/>
      <c r="SZ78" s="9"/>
      <c r="TA78" s="9"/>
      <c r="TB78" s="9"/>
      <c r="TC78" s="9"/>
      <c r="TD78" s="9"/>
      <c r="VL78" s="176"/>
      <c r="VM78" s="176"/>
      <c r="VN78" s="176"/>
      <c r="VO78" s="176"/>
      <c r="VP78" s="176"/>
      <c r="VQ78" s="176"/>
      <c r="VR78" s="176"/>
      <c r="VS78" s="176"/>
      <c r="VT78" s="176"/>
      <c r="VU78" s="176"/>
      <c r="VV78" s="176"/>
      <c r="VW78" s="176"/>
      <c r="VX78" s="176"/>
      <c r="VY78" s="176"/>
      <c r="VZ78" s="176"/>
      <c r="WA78" s="176"/>
      <c r="WB78" s="176"/>
      <c r="WC78" s="176"/>
      <c r="XO78" s="176"/>
      <c r="XP78" s="176"/>
      <c r="XQ78" s="176"/>
      <c r="XR78" s="176"/>
      <c r="XS78" s="176"/>
      <c r="XT78" s="176"/>
      <c r="XU78" s="176"/>
      <c r="XV78" s="176"/>
      <c r="XW78" s="176"/>
      <c r="XX78" s="176"/>
      <c r="XY78" s="176"/>
      <c r="XZ78" s="176"/>
      <c r="YA78" s="119"/>
      <c r="YB78" s="119"/>
      <c r="YC78" s="119"/>
      <c r="YD78" s="119"/>
      <c r="YR78" s="164"/>
      <c r="YS78" s="164"/>
      <c r="YT78" s="164"/>
      <c r="YU78" s="164"/>
      <c r="YV78" s="164"/>
      <c r="YW78" s="164"/>
      <c r="YX78" s="164"/>
      <c r="YY78" s="164"/>
      <c r="YZ78" s="164"/>
      <c r="ZA78" s="164"/>
      <c r="ZB78" s="164"/>
      <c r="ZC78" s="164"/>
      <c r="ZD78" s="164"/>
      <c r="ZE78" s="164"/>
      <c r="ZF78" s="164"/>
      <c r="ZG78" s="164"/>
      <c r="ZH78" s="164"/>
      <c r="ZI78" s="164"/>
      <c r="ZJ78" s="164"/>
      <c r="ABG78" s="176"/>
      <c r="ABH78" s="176"/>
      <c r="ABI78" s="176"/>
      <c r="ABJ78" s="176"/>
      <c r="ABK78" s="176"/>
      <c r="ABL78" s="176"/>
      <c r="ABM78" s="176"/>
      <c r="ACF78" s="153"/>
      <c r="ACG78" s="153"/>
      <c r="ACH78" s="153"/>
      <c r="ACI78" s="153"/>
      <c r="ACV78" s="153"/>
      <c r="ACW78" s="153"/>
      <c r="ACX78" s="153"/>
      <c r="ACY78" s="153"/>
      <c r="ACZ78" s="153"/>
      <c r="ADA78" s="153"/>
      <c r="ADB78" s="153"/>
      <c r="ADG78" s="330">
        <v>83498</v>
      </c>
      <c r="ADH78" s="331"/>
      <c r="ADI78" s="331"/>
      <c r="ADJ78" s="332"/>
      <c r="ADK78" s="330">
        <v>0</v>
      </c>
      <c r="ADL78" s="331"/>
      <c r="ADM78" s="331"/>
      <c r="ADN78" s="332"/>
      <c r="ADO78" s="330">
        <f>ADK78-ADG78</f>
        <v>-83498</v>
      </c>
      <c r="ADP78" s="331"/>
      <c r="ADQ78" s="331"/>
      <c r="ADR78" s="332"/>
      <c r="AGI78" s="115"/>
      <c r="AGJ78" s="115"/>
      <c r="AGK78" s="115"/>
      <c r="AGL78" s="115"/>
      <c r="AGM78" s="115"/>
      <c r="AGN78" s="115"/>
      <c r="AGO78" s="115"/>
      <c r="AGP78" s="115"/>
      <c r="AGQ78" s="115"/>
      <c r="AGR78" s="115"/>
      <c r="AGS78" s="138"/>
      <c r="AGT78" s="138"/>
      <c r="AGU78" s="138"/>
      <c r="AGV78" s="138"/>
      <c r="AGW78" s="138"/>
      <c r="AGX78" s="138"/>
      <c r="AGY78" s="138"/>
      <c r="AGZ78" s="138"/>
      <c r="AHA78" s="138"/>
      <c r="AHB78" s="138"/>
      <c r="AHC78" s="138"/>
      <c r="AHD78" s="138"/>
      <c r="AHE78" s="138"/>
      <c r="AHF78" s="138"/>
      <c r="AHG78" s="138"/>
      <c r="AHH78" s="138"/>
      <c r="AHI78" s="138"/>
      <c r="AHJ78" s="138"/>
      <c r="AHK78" s="138"/>
      <c r="AHL78" s="138"/>
      <c r="AHM78" s="138"/>
      <c r="AHN78" s="138"/>
      <c r="AHO78" s="138"/>
      <c r="AHP78" s="138"/>
      <c r="AHQ78" s="138"/>
      <c r="AHR78" s="138"/>
      <c r="AHS78" s="138"/>
      <c r="AHT78" s="138"/>
      <c r="AHU78" s="138"/>
      <c r="AHV78" s="138"/>
      <c r="AHW78" s="138"/>
      <c r="AHX78" s="138"/>
      <c r="AHY78" s="119"/>
      <c r="AHZ78" s="40"/>
      <c r="AIA78" s="119"/>
      <c r="AIB78" s="119"/>
      <c r="AIC78" s="119"/>
      <c r="AID78" s="119"/>
      <c r="AIE78" s="119"/>
      <c r="AIF78" s="119"/>
      <c r="AIG78" s="119"/>
      <c r="AIH78" s="119"/>
      <c r="AII78" s="119"/>
      <c r="AIJ78" s="119"/>
      <c r="AIK78" s="119"/>
      <c r="AIL78" s="119"/>
      <c r="AIM78" s="119"/>
      <c r="AIN78" s="119"/>
      <c r="AIY78" s="147"/>
      <c r="AIZ78" s="147"/>
      <c r="AJA78" s="147"/>
      <c r="AJB78" s="147"/>
      <c r="AJC78" s="147"/>
      <c r="AJD78" s="147"/>
      <c r="AJE78" s="147"/>
      <c r="AJR78" s="147"/>
      <c r="AJS78" s="147"/>
      <c r="AJT78" s="147"/>
      <c r="AJU78" s="147"/>
      <c r="AJV78" s="147"/>
      <c r="AJW78" s="147"/>
      <c r="AJX78" s="147"/>
      <c r="AJY78" s="130"/>
      <c r="AKY78" s="153"/>
      <c r="AKZ78" s="153"/>
      <c r="ALA78" s="153"/>
      <c r="ALB78" s="153"/>
      <c r="AMP78" s="205"/>
      <c r="AMQ78" s="205"/>
      <c r="AMR78" s="205"/>
      <c r="AMS78" s="205"/>
      <c r="AMT78" s="205"/>
      <c r="AMU78" s="205"/>
      <c r="AMV78" s="205"/>
      <c r="AMW78" s="205"/>
      <c r="AMX78" s="205"/>
      <c r="AMY78" s="205"/>
      <c r="AMZ78" s="205"/>
      <c r="ANA78" s="205"/>
      <c r="ANB78" s="205"/>
      <c r="ANC78" s="205"/>
      <c r="AND78" s="205"/>
      <c r="ANE78" s="205"/>
      <c r="ANF78" s="205"/>
      <c r="ANG78" s="205"/>
      <c r="ANH78" s="205"/>
      <c r="ANX78" s="313" t="s">
        <v>254</v>
      </c>
      <c r="ANY78" s="313"/>
      <c r="ANZ78" s="313"/>
      <c r="AOA78" s="313"/>
      <c r="AOB78" s="313" t="s">
        <v>255</v>
      </c>
      <c r="AOC78" s="313"/>
      <c r="AOD78" s="313"/>
      <c r="AOE78" s="313"/>
      <c r="AOF78" s="313" t="s">
        <v>94</v>
      </c>
      <c r="AOG78" s="313"/>
      <c r="AOH78" s="313"/>
      <c r="AOI78" s="313"/>
      <c r="BHH78" s="33"/>
      <c r="BHI78" s="34"/>
      <c r="BHJ78" s="10"/>
      <c r="BHK78" s="10"/>
      <c r="BHL78" s="10"/>
      <c r="BHM78" s="10"/>
      <c r="BHN78" s="10"/>
      <c r="BHO78" s="35"/>
      <c r="BMI78" s="82" t="s">
        <v>97</v>
      </c>
      <c r="BMJ78" s="83"/>
      <c r="BMK78" s="83"/>
      <c r="BML78" s="83"/>
      <c r="BMM78" s="83"/>
      <c r="BMN78" s="83"/>
      <c r="BMO78" s="84"/>
      <c r="BMP78" s="102">
        <v>1583</v>
      </c>
      <c r="BMQ78" s="103">
        <v>1591</v>
      </c>
      <c r="BMR78" s="103">
        <f t="shared" si="86"/>
        <v>8</v>
      </c>
      <c r="BMS78" s="104"/>
      <c r="BOA78" s="36"/>
      <c r="BOB78" s="37"/>
      <c r="BOC78" s="37"/>
      <c r="BOD78" s="37"/>
      <c r="BOE78" s="37"/>
      <c r="BOF78" s="37"/>
      <c r="BOG78" s="37"/>
      <c r="BOH78" s="37"/>
      <c r="BOI78" s="37"/>
      <c r="BOJ78" s="47"/>
      <c r="BOS78" s="38"/>
      <c r="BOT78" s="37"/>
      <c r="BOU78" s="37"/>
      <c r="BOV78" s="37"/>
      <c r="BOW78" s="37"/>
      <c r="BOX78" s="39"/>
    </row>
    <row r="79" spans="16:1774" ht="15.75" customHeight="1" thickBot="1" x14ac:dyDescent="0.25">
      <c r="AH79" s="178"/>
      <c r="AI79" s="205"/>
      <c r="AJ79" s="205"/>
      <c r="AK79" s="314">
        <v>21977</v>
      </c>
      <c r="AL79" s="315"/>
      <c r="AM79" s="315"/>
      <c r="AN79" s="316"/>
      <c r="AO79" s="317">
        <v>7608</v>
      </c>
      <c r="AP79" s="318"/>
      <c r="AQ79" s="318"/>
      <c r="AR79" s="319"/>
      <c r="AS79" s="317">
        <f>AO79-AK79</f>
        <v>-14369</v>
      </c>
      <c r="AT79" s="318"/>
      <c r="AU79" s="318"/>
      <c r="AV79" s="319"/>
      <c r="AW79" s="205"/>
      <c r="AX79" s="205"/>
      <c r="AY79" s="205"/>
      <c r="AZ79" s="205"/>
      <c r="BA79" s="205"/>
      <c r="BB79" s="205"/>
      <c r="BC79" s="205"/>
      <c r="CB79" s="205"/>
      <c r="CC79" s="205"/>
      <c r="CD79" s="205"/>
      <c r="CE79" s="205"/>
      <c r="CF79" s="205"/>
      <c r="CG79" s="205"/>
      <c r="CH79" s="205"/>
      <c r="CI79" s="205"/>
      <c r="CJ79" s="205"/>
      <c r="CK79" s="205"/>
      <c r="CL79" s="205"/>
      <c r="CM79" s="205"/>
      <c r="CN79" s="205"/>
      <c r="CO79" s="205"/>
      <c r="CP79" s="205"/>
      <c r="CQ79" s="205"/>
      <c r="CR79" s="205"/>
      <c r="CS79" s="205"/>
      <c r="CT79" s="205"/>
      <c r="EM79" s="119"/>
      <c r="EN79" s="205"/>
      <c r="EW79" s="312" t="s">
        <v>256</v>
      </c>
      <c r="EX79" s="312"/>
      <c r="EY79" s="312"/>
      <c r="EZ79" s="312"/>
      <c r="FA79" s="312"/>
      <c r="FB79" s="312"/>
      <c r="FC79" s="312"/>
      <c r="FD79" s="312"/>
      <c r="FE79" s="312"/>
      <c r="FF79" s="312"/>
      <c r="FG79" s="312"/>
      <c r="FH79" s="312"/>
      <c r="FI79" s="205"/>
      <c r="FJ79" s="205"/>
      <c r="FK79" s="205"/>
      <c r="FL79" s="205"/>
      <c r="FM79" s="205"/>
      <c r="FN79" s="205"/>
      <c r="FO79" s="205"/>
      <c r="FP79" s="205"/>
      <c r="GH79" s="163"/>
      <c r="GI79" s="163"/>
      <c r="GJ79" s="163"/>
      <c r="GK79" s="163"/>
      <c r="GL79" s="163"/>
      <c r="GM79" s="163"/>
      <c r="GN79" s="330">
        <v>78986.320000000007</v>
      </c>
      <c r="GO79" s="331"/>
      <c r="GP79" s="331"/>
      <c r="GQ79" s="332"/>
      <c r="GR79" s="330">
        <v>27473.5</v>
      </c>
      <c r="GS79" s="331"/>
      <c r="GT79" s="331"/>
      <c r="GU79" s="332"/>
      <c r="GV79" s="330">
        <f>GR79-GN79</f>
        <v>-51512.820000000007</v>
      </c>
      <c r="GW79" s="331"/>
      <c r="GX79" s="331"/>
      <c r="GY79" s="332"/>
      <c r="GZ79" s="163"/>
      <c r="HA79" s="163"/>
      <c r="HB79" s="163"/>
      <c r="HC79" s="163"/>
      <c r="HD79" s="163"/>
      <c r="HE79" s="163"/>
      <c r="HF79" s="163"/>
      <c r="HG79" s="163"/>
      <c r="HJ79" s="163"/>
      <c r="HK79" s="163"/>
      <c r="HL79" s="163"/>
      <c r="HM79" s="163"/>
      <c r="HN79" s="163"/>
      <c r="HO79" s="163"/>
      <c r="HP79" s="205"/>
      <c r="HQ79" s="205"/>
      <c r="HR79" s="205"/>
      <c r="HS79" s="205"/>
      <c r="HT79" s="205"/>
      <c r="HU79" s="205"/>
      <c r="HV79" s="205"/>
      <c r="HW79" s="205"/>
      <c r="HX79" s="205"/>
      <c r="HY79" s="205"/>
      <c r="HZ79" s="205"/>
      <c r="IA79" s="205"/>
      <c r="IB79" s="205"/>
      <c r="IC79" s="205"/>
      <c r="ID79" s="205"/>
      <c r="IE79" s="205"/>
      <c r="IF79" s="205"/>
      <c r="IG79" s="205"/>
      <c r="IH79" s="205"/>
      <c r="II79" s="205"/>
      <c r="IJ79" s="205"/>
      <c r="IK79" s="205"/>
      <c r="IL79" s="205"/>
      <c r="IM79" s="205"/>
      <c r="IN79" s="205"/>
      <c r="IO79" s="205"/>
      <c r="IT79" s="176"/>
      <c r="IU79" s="176"/>
      <c r="IV79" s="176"/>
      <c r="IW79" s="176"/>
      <c r="IX79" s="176"/>
      <c r="IY79" s="176"/>
      <c r="IZ79" s="176"/>
      <c r="JA79" s="176"/>
      <c r="JB79" s="176"/>
      <c r="JC79" s="176"/>
      <c r="JD79" s="176"/>
      <c r="JE79" s="176"/>
      <c r="JF79" s="176"/>
      <c r="JG79" s="176"/>
      <c r="JH79" s="176"/>
      <c r="JI79" s="176"/>
      <c r="JJ79" s="176"/>
      <c r="JK79" s="176"/>
      <c r="LB79" s="115"/>
      <c r="LC79" s="115"/>
      <c r="LD79" s="115"/>
      <c r="LE79" s="115"/>
      <c r="LF79" s="115"/>
      <c r="LG79" s="115"/>
      <c r="LH79" s="115"/>
      <c r="LI79" s="115"/>
      <c r="LJ79" s="115"/>
      <c r="LK79" s="115"/>
      <c r="LL79" s="115"/>
      <c r="LM79" s="115"/>
      <c r="LZ79" s="176"/>
      <c r="MU79" s="9"/>
      <c r="NB79" s="205"/>
      <c r="NC79" s="205"/>
      <c r="ND79" s="205"/>
      <c r="NE79" s="205"/>
      <c r="NF79" s="205"/>
      <c r="NG79" s="205"/>
      <c r="NH79" s="205"/>
      <c r="NI79" s="205"/>
      <c r="NJ79" s="205"/>
      <c r="NK79" s="205"/>
      <c r="NL79" s="205"/>
      <c r="NM79" s="205"/>
      <c r="NN79" s="205"/>
      <c r="NO79" s="205"/>
      <c r="NP79" s="205"/>
      <c r="NQ79" s="205"/>
      <c r="NR79" s="205"/>
      <c r="NS79" s="205"/>
      <c r="NT79" s="205"/>
      <c r="NU79" s="205"/>
      <c r="NV79" s="176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9"/>
      <c r="PA79" s="9"/>
      <c r="PB79" s="9"/>
      <c r="PC79" s="9"/>
      <c r="PD79" s="9"/>
      <c r="PE79" s="9"/>
      <c r="PF79" s="9"/>
      <c r="PG79" s="9"/>
      <c r="PH79" s="9"/>
      <c r="PI79" s="9"/>
      <c r="PJ79" s="9"/>
      <c r="PK79" s="9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9"/>
      <c r="QD79" s="9"/>
      <c r="QE79" s="9"/>
      <c r="QF79" s="9"/>
      <c r="QG79" s="9"/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9"/>
      <c r="QX79" s="9"/>
      <c r="QY79" s="9"/>
      <c r="QZ79" s="9"/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9"/>
      <c r="RQ79" s="9"/>
      <c r="RR79" s="9"/>
      <c r="RS79" s="9"/>
      <c r="SF79" s="9"/>
      <c r="SG79" s="9"/>
      <c r="SH79" s="9"/>
      <c r="SI79" s="9"/>
      <c r="SJ79" s="9"/>
      <c r="SK79" s="9"/>
      <c r="SL79" s="9"/>
      <c r="SM79" s="9"/>
      <c r="SN79" s="9"/>
      <c r="SO79" s="9"/>
      <c r="SP79" s="9"/>
      <c r="SQ79" s="9"/>
      <c r="SR79" s="9"/>
      <c r="SS79" s="9"/>
      <c r="ST79" s="9"/>
      <c r="SU79" s="9"/>
      <c r="SV79" s="9"/>
      <c r="SW79" s="9"/>
      <c r="SX79" s="9"/>
      <c r="SY79" s="9"/>
      <c r="SZ79" s="9"/>
      <c r="TA79" s="9"/>
      <c r="TB79" s="9"/>
      <c r="TC79" s="9"/>
      <c r="TD79" s="9"/>
      <c r="WP79" s="176"/>
      <c r="WQ79" s="176"/>
      <c r="WR79" s="176"/>
      <c r="WS79" s="176"/>
      <c r="WT79" s="176"/>
      <c r="WU79" s="176"/>
      <c r="WV79" s="176"/>
      <c r="WW79" s="176"/>
      <c r="WX79" s="176"/>
      <c r="WY79" s="176"/>
      <c r="WZ79" s="176"/>
      <c r="XA79" s="176"/>
      <c r="XB79" s="176"/>
      <c r="XC79" s="176"/>
      <c r="XD79" s="176"/>
      <c r="XE79" s="176"/>
      <c r="XF79" s="176"/>
      <c r="XG79" s="176"/>
      <c r="XO79" s="335" t="s">
        <v>227</v>
      </c>
      <c r="XP79" s="335"/>
      <c r="XQ79" s="335"/>
      <c r="XR79" s="335"/>
      <c r="XS79" s="335"/>
      <c r="XT79" s="335"/>
      <c r="XU79" s="335"/>
      <c r="XV79" s="335"/>
      <c r="XW79" s="335"/>
      <c r="XX79" s="165"/>
      <c r="XY79" s="165"/>
      <c r="XZ79" s="165"/>
      <c r="YA79" s="119"/>
      <c r="YB79" s="119"/>
      <c r="YC79" s="119"/>
      <c r="YD79" s="119"/>
      <c r="YR79" s="164"/>
      <c r="YS79" s="164"/>
      <c r="YT79" s="164"/>
      <c r="YU79" s="164"/>
      <c r="YV79" s="176"/>
      <c r="YW79" s="176"/>
      <c r="YX79" s="176"/>
      <c r="YY79" s="176"/>
      <c r="YZ79" s="176"/>
      <c r="ZA79" s="176"/>
      <c r="ZB79" s="176"/>
      <c r="ZC79" s="176"/>
      <c r="ZD79" s="176"/>
      <c r="ZE79" s="176"/>
      <c r="ZF79" s="176"/>
      <c r="ZG79" s="176"/>
      <c r="ZH79" s="176"/>
      <c r="ZI79" s="176"/>
      <c r="ZJ79" s="176"/>
      <c r="ZK79" s="176"/>
      <c r="ZL79" s="176"/>
      <c r="ZM79" s="176"/>
      <c r="AAD79" s="181"/>
      <c r="AAE79" s="181"/>
      <c r="AAF79" s="181"/>
      <c r="AAG79" s="181"/>
      <c r="AAH79" s="181"/>
      <c r="AAI79" s="181"/>
      <c r="AAJ79" s="181"/>
      <c r="AAK79" s="181"/>
      <c r="AAL79" s="181"/>
      <c r="AAM79" s="181"/>
      <c r="AAN79" s="181"/>
      <c r="AAO79" s="181"/>
      <c r="AAP79" s="181"/>
      <c r="ABG79" s="176"/>
      <c r="ABH79" s="176"/>
      <c r="ABI79" s="176"/>
      <c r="ABJ79" s="176"/>
      <c r="ABK79" s="176"/>
      <c r="ABL79" s="176"/>
      <c r="ABM79" s="176"/>
      <c r="AGI79" s="115"/>
      <c r="AGJ79" s="115"/>
      <c r="AGK79" s="115"/>
      <c r="AGL79" s="115"/>
      <c r="AGM79" s="115"/>
      <c r="AGN79" s="115"/>
      <c r="AGO79" s="115"/>
      <c r="AGP79" s="115"/>
      <c r="AGQ79" s="115"/>
      <c r="AGR79" s="115"/>
      <c r="AGS79" s="138"/>
      <c r="AGT79" s="138"/>
      <c r="AGU79" s="138"/>
      <c r="AGV79" s="138"/>
      <c r="AGW79" s="138"/>
      <c r="AGX79" s="138"/>
      <c r="AGY79" s="138"/>
      <c r="AGZ79" s="138"/>
      <c r="AHA79" s="138"/>
      <c r="AHB79" s="138"/>
      <c r="AHC79" s="138"/>
      <c r="AHD79" s="138"/>
      <c r="AHE79" s="138"/>
      <c r="AHF79" s="138"/>
      <c r="AHG79" s="138"/>
      <c r="AHH79" s="138"/>
      <c r="AHI79" s="138"/>
      <c r="AHJ79" s="138"/>
      <c r="AHK79" s="138"/>
      <c r="AHL79" s="138"/>
      <c r="AHM79" s="138"/>
      <c r="AHN79" s="138"/>
      <c r="AHO79" s="138"/>
      <c r="AHP79" s="138"/>
      <c r="AHQ79" s="138"/>
      <c r="AHR79" s="138"/>
      <c r="AHS79" s="138"/>
      <c r="AHT79" s="138"/>
      <c r="AHU79" s="138"/>
      <c r="AHV79" s="138"/>
      <c r="AHW79" s="138"/>
      <c r="AHX79" s="138"/>
      <c r="AHY79" s="119"/>
      <c r="AHZ79" s="119"/>
      <c r="AIA79" s="119"/>
      <c r="AIB79" s="119"/>
      <c r="AIC79" s="119"/>
      <c r="AID79" s="119"/>
      <c r="AIE79" s="119"/>
      <c r="AIF79" s="119"/>
      <c r="AIG79" s="119"/>
      <c r="AIH79" s="119"/>
      <c r="AII79" s="119"/>
      <c r="AIJ79" s="119"/>
      <c r="AIK79" s="119"/>
      <c r="AIL79" s="119"/>
      <c r="AIM79" s="119"/>
      <c r="AIN79" s="119"/>
      <c r="AIY79" s="147"/>
      <c r="AIZ79" s="147"/>
      <c r="AJA79" s="147"/>
      <c r="AJB79" s="147"/>
      <c r="AJC79" s="147"/>
      <c r="AJD79" s="147"/>
      <c r="AJE79" s="147"/>
      <c r="AJR79" s="147"/>
      <c r="AJS79" s="147"/>
      <c r="AJT79" s="147"/>
      <c r="AJU79" s="147"/>
      <c r="AJV79" s="147"/>
      <c r="AJW79" s="147"/>
      <c r="AJX79" s="147"/>
      <c r="AJY79" s="130"/>
      <c r="AKV79" s="153"/>
      <c r="AKW79" s="153"/>
      <c r="AKX79" s="153"/>
      <c r="ALV79" s="320" t="s">
        <v>218</v>
      </c>
      <c r="ALW79" s="321"/>
      <c r="ALX79" s="321"/>
      <c r="ALY79" s="321"/>
      <c r="ALZ79" s="321"/>
      <c r="AMA79" s="322"/>
      <c r="AMB79" s="311" t="s">
        <v>80</v>
      </c>
      <c r="AMC79" s="309"/>
      <c r="AMD79" s="310"/>
      <c r="AME79" s="311" t="s">
        <v>81</v>
      </c>
      <c r="AMF79" s="309"/>
      <c r="AMG79" s="310"/>
      <c r="AMH79" s="311" t="s">
        <v>82</v>
      </c>
      <c r="AMI79" s="309"/>
      <c r="AMJ79" s="310"/>
      <c r="AMK79" s="311" t="s">
        <v>83</v>
      </c>
      <c r="AML79" s="309"/>
      <c r="AMM79" s="309"/>
      <c r="AMN79" s="310"/>
      <c r="AMP79" s="205"/>
      <c r="AMQ79" s="205"/>
      <c r="AMR79" s="205"/>
      <c r="AMS79" s="205"/>
      <c r="AMT79" s="205"/>
      <c r="AMU79" s="205"/>
      <c r="AMV79" s="205"/>
      <c r="AMW79" s="205"/>
      <c r="AMX79" s="205"/>
      <c r="AMY79" s="205"/>
      <c r="AMZ79" s="205"/>
      <c r="ANA79" s="205"/>
      <c r="ANB79" s="205"/>
      <c r="ANC79" s="205"/>
      <c r="AND79" s="205"/>
      <c r="ANE79" s="205"/>
      <c r="ANF79" s="205"/>
      <c r="ANG79" s="205"/>
      <c r="ANH79" s="205"/>
      <c r="ANX79" s="358">
        <v>37833.4</v>
      </c>
      <c r="ANY79" s="358"/>
      <c r="ANZ79" s="358"/>
      <c r="AOA79" s="358"/>
      <c r="AOB79" s="354"/>
      <c r="AOC79" s="354"/>
      <c r="AOD79" s="354"/>
      <c r="AOE79" s="354"/>
      <c r="AOF79" s="354">
        <f>AOB79-ANX79</f>
        <v>-37833.4</v>
      </c>
      <c r="AOG79" s="354"/>
      <c r="AOH79" s="354"/>
      <c r="AOI79" s="354"/>
      <c r="BHH79" s="33"/>
      <c r="BHI79" s="34"/>
      <c r="BHJ79" s="10"/>
      <c r="BHK79" s="10"/>
      <c r="BHL79" s="10"/>
      <c r="BHM79" s="10"/>
      <c r="BHN79" s="10"/>
      <c r="BHO79" s="35"/>
      <c r="BMI79" s="105" t="s">
        <v>98</v>
      </c>
      <c r="BMJ79" s="106"/>
      <c r="BMK79" s="106"/>
      <c r="BML79" s="106"/>
      <c r="BMM79" s="106"/>
      <c r="BMN79" s="106"/>
      <c r="BMO79" s="107"/>
      <c r="BMP79" s="108">
        <v>13550.2</v>
      </c>
      <c r="BMQ79" s="109">
        <v>13550.2</v>
      </c>
      <c r="BMR79" s="109">
        <f t="shared" si="86"/>
        <v>0</v>
      </c>
      <c r="BMS79" s="110" t="s">
        <v>91</v>
      </c>
      <c r="BOA79" s="36"/>
      <c r="BOB79" s="37"/>
      <c r="BOC79" s="37"/>
      <c r="BOD79" s="37"/>
      <c r="BOE79" s="37"/>
      <c r="BOF79" s="37"/>
      <c r="BOG79" s="37"/>
      <c r="BOH79" s="37"/>
      <c r="BOI79" s="37"/>
      <c r="BOJ79" s="47"/>
      <c r="BOS79" s="38"/>
      <c r="BOT79" s="37"/>
      <c r="BOU79" s="37"/>
      <c r="BOV79" s="37"/>
      <c r="BOW79" s="37"/>
      <c r="BOX79" s="39"/>
    </row>
    <row r="80" spans="16:1774" ht="15.75" customHeight="1" x14ac:dyDescent="0.2">
      <c r="AH80" s="178"/>
      <c r="AI80" s="176"/>
      <c r="AJ80" s="176"/>
      <c r="AK80" s="176"/>
      <c r="AL80" s="176"/>
      <c r="CB80" s="335" t="s">
        <v>366</v>
      </c>
      <c r="CC80" s="335"/>
      <c r="CD80" s="335"/>
      <c r="CE80" s="335"/>
      <c r="CF80" s="335"/>
      <c r="CG80" s="335"/>
      <c r="CH80" s="335"/>
      <c r="CI80" s="335"/>
      <c r="CJ80" s="205"/>
      <c r="CK80" s="205"/>
      <c r="CL80" s="205"/>
      <c r="CM80" s="205"/>
      <c r="CN80" s="205"/>
      <c r="CO80" s="205"/>
      <c r="CP80" s="205"/>
      <c r="CQ80" s="205"/>
      <c r="CR80" s="205"/>
      <c r="CS80" s="205"/>
      <c r="CT80" s="205"/>
      <c r="DX80" s="205"/>
      <c r="DY80" s="205"/>
      <c r="DZ80" s="205"/>
      <c r="EA80" s="205"/>
      <c r="EB80" s="205"/>
      <c r="EC80" s="205"/>
      <c r="ED80" s="205"/>
      <c r="EE80" s="205"/>
      <c r="EF80" s="205"/>
      <c r="EG80" s="205"/>
      <c r="EH80" s="205"/>
      <c r="EI80" s="205"/>
      <c r="EJ80" s="205"/>
      <c r="EK80" s="205"/>
      <c r="EL80" s="205"/>
      <c r="EM80" s="205"/>
      <c r="EN80" s="205"/>
      <c r="EO80" s="205"/>
      <c r="EP80" s="205"/>
      <c r="EQ80" s="205"/>
      <c r="ER80" s="205"/>
      <c r="ES80" s="205"/>
      <c r="ET80" s="205"/>
      <c r="EU80" s="205"/>
      <c r="EV80" s="205"/>
      <c r="EW80" s="313" t="s">
        <v>254</v>
      </c>
      <c r="EX80" s="313"/>
      <c r="EY80" s="313"/>
      <c r="EZ80" s="313"/>
      <c r="FA80" s="305" t="s">
        <v>255</v>
      </c>
      <c r="FB80" s="306"/>
      <c r="FC80" s="306"/>
      <c r="FD80" s="307"/>
      <c r="FE80" s="305" t="s">
        <v>94</v>
      </c>
      <c r="FF80" s="306"/>
      <c r="FG80" s="306"/>
      <c r="FH80" s="307"/>
      <c r="FI80" s="205"/>
      <c r="FJ80" s="205"/>
      <c r="FK80" s="205"/>
      <c r="FL80" s="205"/>
      <c r="FM80" s="205"/>
      <c r="FN80" s="205"/>
      <c r="FO80" s="205"/>
      <c r="FP80" s="205"/>
      <c r="GH80" s="163"/>
      <c r="GI80" s="163"/>
      <c r="GJ80" s="163"/>
      <c r="GK80" s="163"/>
      <c r="GL80" s="163"/>
      <c r="GM80" s="163"/>
      <c r="GN80" s="163"/>
      <c r="GO80" s="163"/>
      <c r="GP80" s="163"/>
      <c r="GQ80" s="163"/>
      <c r="GR80" s="163"/>
      <c r="GS80" s="163"/>
      <c r="GT80" s="163"/>
      <c r="GU80" s="163"/>
      <c r="GV80" s="163"/>
      <c r="GW80" s="163"/>
      <c r="GX80" s="163"/>
      <c r="GY80" s="163"/>
      <c r="GZ80" s="163"/>
      <c r="HA80" s="163"/>
      <c r="HB80" s="163"/>
      <c r="HC80" s="163"/>
      <c r="HD80" s="163"/>
      <c r="HE80" s="163"/>
      <c r="HF80" s="163"/>
      <c r="HG80" s="163"/>
      <c r="HJ80" s="163"/>
      <c r="HK80" s="163"/>
      <c r="HL80" s="163"/>
      <c r="HM80" s="163"/>
      <c r="HN80" s="163"/>
      <c r="HO80" s="163"/>
      <c r="HP80" s="205"/>
      <c r="HQ80" s="205"/>
      <c r="HR80" s="205"/>
      <c r="HS80" s="205"/>
      <c r="HT80" s="205"/>
      <c r="HU80" s="205"/>
      <c r="HV80" s="205"/>
      <c r="HW80" s="205"/>
      <c r="HX80" s="205"/>
      <c r="HY80" s="205"/>
      <c r="HZ80" s="205"/>
      <c r="IA80" s="205"/>
      <c r="IB80" s="205"/>
      <c r="IC80" s="205"/>
      <c r="ID80" s="205"/>
      <c r="IE80" s="205"/>
      <c r="IF80" s="205"/>
      <c r="IG80" s="205"/>
      <c r="IH80" s="205"/>
      <c r="II80" s="205"/>
      <c r="IJ80" s="205"/>
      <c r="IK80" s="205"/>
      <c r="IL80" s="205"/>
      <c r="IM80" s="205"/>
      <c r="IN80" s="205"/>
      <c r="IO80" s="205"/>
      <c r="IT80" s="176"/>
      <c r="IU80" s="176"/>
      <c r="IV80" s="176"/>
      <c r="IW80" s="176"/>
      <c r="IX80" s="176"/>
      <c r="IY80" s="176"/>
      <c r="IZ80" s="176"/>
      <c r="JA80" s="176"/>
      <c r="JB80" s="176"/>
      <c r="JC80" s="176"/>
      <c r="JD80" s="176"/>
      <c r="JE80" s="176"/>
      <c r="JF80" s="176"/>
      <c r="JG80" s="176"/>
      <c r="JH80" s="176"/>
      <c r="JI80" s="176"/>
      <c r="JJ80" s="176"/>
      <c r="JK80" s="176"/>
      <c r="LZ80" s="176"/>
      <c r="MU80" s="9"/>
      <c r="NB80" s="205"/>
      <c r="NC80" s="205"/>
      <c r="ND80" s="205"/>
      <c r="NE80" s="205"/>
      <c r="NF80" s="205"/>
      <c r="NG80" s="205"/>
      <c r="NH80" s="205"/>
      <c r="NI80" s="205"/>
      <c r="NJ80" s="205"/>
      <c r="NK80" s="205"/>
      <c r="NL80" s="205"/>
      <c r="NM80" s="205"/>
      <c r="NN80" s="205"/>
      <c r="NO80" s="205"/>
      <c r="NP80" s="205"/>
      <c r="NQ80" s="205"/>
      <c r="NR80" s="205"/>
      <c r="NS80" s="205"/>
      <c r="NT80" s="205"/>
      <c r="NU80" s="205"/>
      <c r="NV80" s="176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9"/>
      <c r="PA80" s="9"/>
      <c r="PB80" s="9"/>
      <c r="PC80" s="9"/>
      <c r="PD80" s="9"/>
      <c r="PE80" s="9"/>
      <c r="PF80" s="9"/>
      <c r="PG80" s="9"/>
      <c r="PH80" s="9"/>
      <c r="PI80" s="9"/>
      <c r="PJ80" s="9"/>
      <c r="PK80" s="9"/>
      <c r="PL80" s="9"/>
      <c r="PM80" s="9"/>
      <c r="PN80" s="9"/>
      <c r="PO80" s="9"/>
      <c r="PP80" s="9"/>
      <c r="PQ80" s="9"/>
      <c r="PR80" s="9"/>
      <c r="PS80" s="9"/>
      <c r="PT80" s="9"/>
      <c r="PU80" s="9"/>
      <c r="PV80" s="9"/>
      <c r="PW80" s="9"/>
      <c r="PX80" s="9"/>
      <c r="PY80" s="9"/>
      <c r="PZ80" s="9"/>
      <c r="QA80" s="9"/>
      <c r="QB80" s="9"/>
      <c r="QC80" s="9"/>
      <c r="QD80" s="9"/>
      <c r="QE80" s="9"/>
      <c r="QF80" s="9"/>
      <c r="QG80" s="9"/>
      <c r="QH80" s="9"/>
      <c r="QI80" s="9"/>
      <c r="QJ80" s="9"/>
      <c r="QK80" s="9"/>
      <c r="QL80" s="9"/>
      <c r="QM80" s="9"/>
      <c r="QN80" s="9"/>
      <c r="QO80" s="9"/>
      <c r="QP80" s="9"/>
      <c r="QQ80" s="9"/>
      <c r="QR80" s="9"/>
      <c r="QS80" s="9"/>
      <c r="QT80" s="9"/>
      <c r="QU80" s="9"/>
      <c r="QV80" s="9"/>
      <c r="QW80" s="9"/>
      <c r="QX80" s="9"/>
      <c r="QY80" s="9"/>
      <c r="QZ80" s="9"/>
      <c r="RA80" s="9"/>
      <c r="RB80" s="9"/>
      <c r="RC80" s="9"/>
      <c r="RD80" s="9"/>
      <c r="RE80" s="9"/>
      <c r="RF80" s="9"/>
      <c r="RG80" s="9"/>
      <c r="RH80" s="9"/>
      <c r="RI80" s="9"/>
      <c r="RJ80" s="9"/>
      <c r="RK80" s="9"/>
      <c r="RL80" s="9"/>
      <c r="RM80" s="9"/>
      <c r="RN80" s="9"/>
      <c r="RO80" s="9"/>
      <c r="RP80" s="9"/>
      <c r="RQ80" s="9"/>
      <c r="RR80" s="9"/>
      <c r="RS80" s="9"/>
      <c r="RT80" s="9"/>
      <c r="RU80" s="9"/>
      <c r="RV80" s="9"/>
      <c r="RW80" s="9"/>
      <c r="RX80" s="9"/>
      <c r="RY80" s="9"/>
      <c r="RZ80" s="9"/>
      <c r="SA80" s="9"/>
      <c r="SB80" s="9"/>
      <c r="SC80" s="9"/>
      <c r="SD80" s="9"/>
      <c r="SE80" s="9"/>
      <c r="SF80" s="9"/>
      <c r="SG80" s="9"/>
      <c r="SH80" s="9"/>
      <c r="SI80" s="9"/>
      <c r="SJ80" s="9"/>
      <c r="SK80" s="9"/>
      <c r="SL80" s="9"/>
      <c r="SM80" s="9"/>
      <c r="SN80" s="9"/>
      <c r="SO80" s="9"/>
      <c r="SP80" s="9"/>
      <c r="SQ80" s="9"/>
      <c r="SR80" s="9"/>
      <c r="SS80" s="9"/>
      <c r="ST80" s="9"/>
      <c r="SU80" s="9"/>
      <c r="SV80" s="9"/>
      <c r="SW80" s="9"/>
      <c r="SX80" s="9"/>
      <c r="SY80" s="9"/>
      <c r="SZ80" s="9"/>
      <c r="TA80" s="9"/>
      <c r="TB80" s="9"/>
      <c r="TC80" s="9"/>
      <c r="TD80" s="9"/>
      <c r="WP80" s="176"/>
      <c r="WQ80" s="176"/>
      <c r="WR80" s="176"/>
      <c r="WS80" s="176"/>
      <c r="WT80" s="176"/>
      <c r="WU80" s="176"/>
      <c r="WV80" s="176"/>
      <c r="WW80" s="176"/>
      <c r="WX80" s="176"/>
      <c r="WY80" s="176"/>
      <c r="WZ80" s="176"/>
      <c r="XA80" s="176"/>
      <c r="XB80" s="176"/>
      <c r="XC80" s="176"/>
      <c r="XD80" s="176"/>
      <c r="XE80" s="176"/>
      <c r="XF80" s="176"/>
      <c r="XG80" s="176"/>
      <c r="XO80" s="165"/>
      <c r="XP80" s="165"/>
      <c r="XQ80" s="165"/>
      <c r="XR80" s="165"/>
      <c r="XS80" s="165"/>
      <c r="XT80" s="165"/>
      <c r="XU80" s="165"/>
      <c r="XV80" s="165"/>
      <c r="XW80" s="165"/>
      <c r="XX80" s="165"/>
      <c r="XY80" s="165"/>
      <c r="XZ80" s="165"/>
      <c r="YR80" s="164"/>
      <c r="YS80" s="164"/>
      <c r="YT80" s="164"/>
      <c r="YU80" s="164"/>
      <c r="YV80" s="176"/>
      <c r="YW80" s="176"/>
      <c r="YX80" s="176"/>
      <c r="YY80" s="176"/>
      <c r="YZ80" s="176"/>
      <c r="ZA80" s="176"/>
      <c r="ZB80" s="176"/>
      <c r="ZC80" s="176"/>
      <c r="ZD80" s="176"/>
      <c r="ZE80" s="176"/>
      <c r="ZF80" s="176"/>
      <c r="ZG80" s="176"/>
      <c r="ZH80" s="176"/>
      <c r="ZI80" s="176"/>
      <c r="ZJ80" s="176"/>
      <c r="ZK80" s="176"/>
      <c r="ZL80" s="176"/>
      <c r="ZM80" s="176"/>
      <c r="AAD80" s="181"/>
      <c r="AAE80" s="181"/>
      <c r="AAF80" s="181"/>
      <c r="AAG80" s="181"/>
      <c r="AAH80" s="181"/>
      <c r="AAI80" s="181"/>
      <c r="AAJ80" s="181"/>
      <c r="AAK80" s="181"/>
      <c r="AAL80" s="181"/>
      <c r="AAM80" s="181"/>
      <c r="AAN80" s="181"/>
      <c r="AAO80" s="181"/>
      <c r="AAP80" s="181"/>
      <c r="AGS80" s="138"/>
      <c r="AGT80" s="138"/>
      <c r="AGU80" s="138"/>
      <c r="AGV80" s="138"/>
      <c r="AGW80" s="138"/>
      <c r="AGX80" s="138"/>
      <c r="AGY80" s="138"/>
      <c r="AGZ80" s="138"/>
      <c r="AHA80" s="138"/>
      <c r="AHB80" s="138"/>
      <c r="AHC80" s="138"/>
      <c r="AHD80" s="138"/>
      <c r="AHE80" s="138"/>
      <c r="AHF80" s="138"/>
      <c r="AHG80" s="138"/>
      <c r="AHH80" s="138"/>
      <c r="AHI80" s="138"/>
      <c r="AHJ80" s="138"/>
      <c r="AHK80" s="138"/>
      <c r="AHL80" s="138"/>
      <c r="AHM80" s="138"/>
      <c r="AHN80" s="138"/>
      <c r="AHO80" s="138"/>
      <c r="AHP80" s="138"/>
      <c r="AHQ80" s="138"/>
      <c r="AHR80" s="138"/>
      <c r="AHS80" s="138"/>
      <c r="AHT80" s="138"/>
      <c r="AHU80" s="138"/>
      <c r="AHV80" s="138"/>
      <c r="AHW80" s="138"/>
      <c r="AHX80" s="138"/>
      <c r="AHY80" s="114"/>
      <c r="AHZ80" s="114"/>
      <c r="AIA80" s="114"/>
      <c r="AIB80" s="114"/>
      <c r="AIC80" s="114"/>
      <c r="AID80" s="114"/>
      <c r="AIE80" s="114"/>
      <c r="AIF80" s="114"/>
      <c r="AIG80" s="114"/>
      <c r="AIH80" s="114"/>
      <c r="AII80" s="114"/>
      <c r="AIJ80" s="114"/>
      <c r="AIK80" s="114"/>
      <c r="AIL80" s="114"/>
      <c r="AIM80" s="114"/>
      <c r="AIN80" s="114"/>
      <c r="AIY80" s="147"/>
      <c r="AIZ80" s="147"/>
      <c r="AJA80" s="147"/>
      <c r="AJB80" s="147"/>
      <c r="AJC80" s="147"/>
      <c r="AJD80" s="147"/>
      <c r="AJE80" s="147"/>
      <c r="AJF80" s="368" t="s">
        <v>92</v>
      </c>
      <c r="AJG80" s="369"/>
      <c r="AJH80" s="369"/>
      <c r="AJI80" s="370"/>
      <c r="AJJ80" s="368" t="s">
        <v>93</v>
      </c>
      <c r="AJK80" s="369"/>
      <c r="AJL80" s="369"/>
      <c r="AJM80" s="370"/>
      <c r="AJN80" s="368" t="s">
        <v>94</v>
      </c>
      <c r="AJO80" s="369"/>
      <c r="AJP80" s="369"/>
      <c r="AJQ80" s="370"/>
      <c r="AJR80" s="147"/>
      <c r="AJS80" s="147"/>
      <c r="AJT80" s="147"/>
      <c r="AJU80" s="147"/>
      <c r="AJV80" s="147"/>
      <c r="AJW80" s="147"/>
      <c r="AJX80" s="147"/>
      <c r="AJY80" s="130"/>
      <c r="AJZ80" s="125"/>
      <c r="AKA80" s="125"/>
      <c r="AKB80" s="125"/>
      <c r="AKC80" s="125"/>
      <c r="AKD80" s="125"/>
      <c r="AKE80" s="125"/>
      <c r="AKF80" s="125"/>
      <c r="AKG80" s="125"/>
      <c r="AKH80" s="125"/>
      <c r="AKI80" s="125"/>
      <c r="AKJ80" s="125"/>
      <c r="AKK80" s="125"/>
      <c r="AKL80" s="125"/>
      <c r="AKM80" s="125"/>
      <c r="ALS80" s="176"/>
      <c r="ALT80" s="176"/>
      <c r="ALU80" s="176"/>
      <c r="ALV80" s="311" t="s">
        <v>118</v>
      </c>
      <c r="ALW80" s="309"/>
      <c r="ALX80" s="309"/>
      <c r="ALY80" s="309"/>
      <c r="ALZ80" s="309"/>
      <c r="AMA80" s="310"/>
      <c r="AMB80" s="382"/>
      <c r="AMC80" s="383"/>
      <c r="AMD80" s="384"/>
      <c r="AME80" s="382"/>
      <c r="AMF80" s="383"/>
      <c r="AMG80" s="384"/>
      <c r="AMH80" s="382"/>
      <c r="AMI80" s="383"/>
      <c r="AMJ80" s="384"/>
      <c r="AMK80" s="365"/>
      <c r="AML80" s="366"/>
      <c r="AMM80" s="366"/>
      <c r="AMN80" s="367"/>
      <c r="AMP80" s="205"/>
      <c r="AMQ80" s="205"/>
      <c r="AMR80" s="205"/>
      <c r="AMS80" s="205"/>
      <c r="AMT80" s="205"/>
      <c r="AMU80" s="205"/>
      <c r="AMV80" s="205"/>
      <c r="AMW80" s="205"/>
      <c r="AMX80" s="205"/>
      <c r="AMY80" s="205"/>
      <c r="AMZ80" s="205"/>
      <c r="ANA80" s="205"/>
      <c r="ANB80" s="205"/>
      <c r="ANC80" s="205"/>
      <c r="AND80" s="205"/>
      <c r="ANE80" s="205"/>
      <c r="ANF80" s="205"/>
      <c r="ANG80" s="205"/>
      <c r="ANH80" s="205"/>
      <c r="BHH80" s="33"/>
      <c r="BHI80" s="34"/>
      <c r="BHJ80" s="10"/>
      <c r="BHK80" s="10"/>
      <c r="BHL80" s="10"/>
      <c r="BHM80" s="10"/>
      <c r="BHN80" s="10"/>
      <c r="BHO80" s="35"/>
      <c r="BOA80" s="36"/>
      <c r="BOB80" s="37"/>
      <c r="BOC80" s="37"/>
      <c r="BOD80" s="37"/>
      <c r="BOE80" s="37"/>
      <c r="BOF80" s="37"/>
      <c r="BOG80" s="37"/>
      <c r="BOH80" s="37"/>
      <c r="BOI80" s="37"/>
      <c r="BOJ80" s="47"/>
      <c r="BOS80" s="38"/>
      <c r="BOT80" s="37"/>
      <c r="BOU80" s="37"/>
      <c r="BOV80" s="37"/>
      <c r="BOW80" s="37"/>
      <c r="BOX80" s="39"/>
    </row>
    <row r="81" spans="2:1075" ht="15.75" customHeight="1" x14ac:dyDescent="0.2">
      <c r="AH81" s="178"/>
      <c r="AI81" s="176"/>
      <c r="AJ81" s="176"/>
      <c r="AK81" s="176"/>
      <c r="AL81" s="176"/>
      <c r="CB81" s="205"/>
      <c r="CC81" s="205"/>
      <c r="CD81" s="205"/>
      <c r="CE81" s="205"/>
      <c r="CF81" s="205"/>
      <c r="CG81" s="205"/>
      <c r="CH81" s="205"/>
      <c r="CI81" s="205"/>
      <c r="CJ81" s="205"/>
      <c r="CK81" s="205"/>
      <c r="CL81" s="205"/>
      <c r="CM81" s="205"/>
      <c r="CN81" s="205"/>
      <c r="CO81" s="205"/>
      <c r="CP81" s="205"/>
      <c r="CQ81" s="205"/>
      <c r="CR81" s="205"/>
      <c r="CS81" s="205"/>
      <c r="CT81" s="205"/>
      <c r="DX81" s="205"/>
      <c r="DY81" s="205"/>
      <c r="DZ81" s="205"/>
      <c r="EA81" s="205"/>
      <c r="EB81" s="205"/>
      <c r="EC81" s="205"/>
      <c r="ED81" s="205"/>
      <c r="EE81" s="205"/>
      <c r="EF81" s="205"/>
      <c r="EG81" s="205"/>
      <c r="EH81" s="205"/>
      <c r="EI81" s="205"/>
      <c r="EJ81" s="205"/>
      <c r="EK81" s="205"/>
      <c r="EL81" s="205"/>
      <c r="EM81" s="205"/>
      <c r="EN81" s="205"/>
      <c r="EO81" s="205"/>
      <c r="EP81" s="205"/>
      <c r="EQ81" s="205"/>
      <c r="EW81" s="314">
        <v>19449</v>
      </c>
      <c r="EX81" s="315"/>
      <c r="EY81" s="315"/>
      <c r="EZ81" s="316"/>
      <c r="FA81" s="317">
        <v>3996</v>
      </c>
      <c r="FB81" s="318"/>
      <c r="FC81" s="318"/>
      <c r="FD81" s="319"/>
      <c r="FE81" s="317">
        <f>FA81-EW81</f>
        <v>-15453</v>
      </c>
      <c r="FF81" s="318"/>
      <c r="FG81" s="318"/>
      <c r="FH81" s="319"/>
      <c r="FI81" s="205"/>
      <c r="FJ81" s="205"/>
      <c r="FK81" s="205"/>
      <c r="FL81" s="205"/>
      <c r="FM81" s="205"/>
      <c r="FN81" s="205"/>
      <c r="FO81" s="205"/>
      <c r="FP81" s="205"/>
      <c r="GH81" s="163"/>
      <c r="GI81" s="163"/>
      <c r="GJ81" s="163"/>
      <c r="GK81" s="163"/>
      <c r="GL81" s="163"/>
      <c r="GM81" s="163"/>
      <c r="GN81" s="312" t="s">
        <v>328</v>
      </c>
      <c r="GO81" s="312"/>
      <c r="GP81" s="312"/>
      <c r="GQ81" s="312"/>
      <c r="GR81" s="312"/>
      <c r="GS81" s="312"/>
      <c r="GT81" s="312"/>
      <c r="GU81" s="312"/>
      <c r="GV81" s="312"/>
      <c r="GW81" s="312"/>
      <c r="GX81" s="312"/>
      <c r="GY81" s="312"/>
      <c r="GZ81" s="163"/>
      <c r="HA81" s="163"/>
      <c r="HB81" s="163"/>
      <c r="HC81" s="163"/>
      <c r="HD81" s="163"/>
      <c r="HE81" s="163"/>
      <c r="HF81" s="163"/>
      <c r="HG81" s="163"/>
      <c r="HJ81" s="163"/>
      <c r="HK81" s="163"/>
      <c r="HL81" s="163"/>
      <c r="HM81" s="163"/>
      <c r="HN81" s="163"/>
      <c r="HO81" s="163"/>
      <c r="HP81" s="205"/>
      <c r="HQ81" s="205"/>
      <c r="HR81" s="205"/>
      <c r="HS81" s="205"/>
      <c r="HT81" s="205"/>
      <c r="HU81" s="205"/>
      <c r="HV81" s="205"/>
      <c r="HW81" s="205"/>
      <c r="HX81" s="205"/>
      <c r="HY81" s="205"/>
      <c r="HZ81" s="205"/>
      <c r="IA81" s="205"/>
      <c r="IB81" s="205"/>
      <c r="IC81" s="205"/>
      <c r="ID81" s="205"/>
      <c r="IE81" s="205"/>
      <c r="IF81" s="205"/>
      <c r="IG81" s="205"/>
      <c r="IH81" s="205"/>
      <c r="II81" s="205"/>
      <c r="IJ81" s="205"/>
      <c r="IK81" s="205"/>
      <c r="IL81" s="205"/>
      <c r="IM81" s="205"/>
      <c r="IN81" s="205"/>
      <c r="IO81" s="205"/>
      <c r="LL81" s="205"/>
      <c r="LM81" s="205"/>
      <c r="LN81" s="205"/>
      <c r="LO81" s="205"/>
      <c r="LP81" s="205"/>
      <c r="LQ81" s="205"/>
      <c r="LR81" s="205"/>
      <c r="LS81" s="205"/>
      <c r="LT81" s="205"/>
      <c r="LU81" s="205"/>
      <c r="LV81" s="205"/>
      <c r="LW81" s="205"/>
      <c r="LX81" s="205"/>
      <c r="LY81" s="205"/>
      <c r="LZ81" s="205"/>
      <c r="MA81" s="205"/>
      <c r="MB81" s="205"/>
      <c r="MC81" s="205"/>
      <c r="MD81" s="205"/>
      <c r="ME81" s="176"/>
      <c r="MF81" s="176"/>
      <c r="MG81" s="176"/>
      <c r="MH81" s="176"/>
      <c r="MI81" s="176"/>
      <c r="MJ81" s="176"/>
      <c r="MK81" s="176"/>
      <c r="ML81" s="176"/>
      <c r="MM81" s="176"/>
      <c r="MN81" s="176"/>
      <c r="MO81" s="176"/>
      <c r="MP81" s="176"/>
      <c r="MQ81" s="176"/>
      <c r="MR81" s="156"/>
      <c r="MU81" s="9"/>
      <c r="NO81" s="9"/>
      <c r="NP81" s="9"/>
      <c r="NQ81" s="176"/>
      <c r="NR81" s="176"/>
      <c r="NS81" s="176"/>
      <c r="NT81" s="176"/>
      <c r="NU81" s="176"/>
      <c r="NV81" s="176"/>
      <c r="NW81" s="176"/>
      <c r="NX81" s="176"/>
      <c r="NY81" s="176"/>
      <c r="NZ81" s="176"/>
      <c r="OA81" s="176"/>
      <c r="OB81" s="176"/>
      <c r="OC81" s="176"/>
      <c r="OD81" s="176"/>
      <c r="OE81" s="176"/>
      <c r="OF81" s="176"/>
      <c r="OG81" s="176"/>
      <c r="OH81" s="176"/>
      <c r="OI81" s="9"/>
      <c r="OJ81" s="9"/>
      <c r="OK81" s="9"/>
      <c r="OL81" s="9"/>
      <c r="OM81" s="9"/>
      <c r="ON81" s="9"/>
      <c r="OO81" s="9"/>
      <c r="OP81" s="9"/>
      <c r="OQ81" s="9"/>
      <c r="OR81" s="9"/>
      <c r="OS81" s="9"/>
      <c r="OT81" s="9"/>
      <c r="OU81" s="9"/>
      <c r="OV81" s="9"/>
      <c r="OW81" s="9"/>
      <c r="OX81" s="9"/>
      <c r="OY81" s="9"/>
      <c r="OZ81" s="9"/>
      <c r="PA81" s="9"/>
      <c r="PB81" s="9"/>
      <c r="PC81" s="9"/>
      <c r="PD81" s="9"/>
      <c r="PE81" s="9"/>
      <c r="PF81" s="9"/>
      <c r="PG81" s="9"/>
      <c r="PH81" s="9"/>
      <c r="PI81" s="9"/>
      <c r="PJ81" s="9"/>
      <c r="PK81" s="9"/>
      <c r="PL81" s="9"/>
      <c r="PM81" s="9"/>
      <c r="PN81" s="9"/>
      <c r="PO81" s="9"/>
      <c r="PP81" s="9"/>
      <c r="PQ81" s="9"/>
      <c r="PR81" s="9"/>
      <c r="PS81" s="9"/>
      <c r="PT81" s="9"/>
      <c r="PU81" s="9"/>
      <c r="PV81" s="9"/>
      <c r="PW81" s="9"/>
      <c r="PX81" s="9"/>
      <c r="PY81" s="9"/>
      <c r="PZ81" s="9"/>
      <c r="QA81" s="9"/>
      <c r="QB81" s="9"/>
      <c r="QC81" s="9"/>
      <c r="QD81" s="9"/>
      <c r="QE81" s="9"/>
      <c r="QF81" s="9"/>
      <c r="QG81" s="9"/>
      <c r="QH81" s="9"/>
      <c r="QI81" s="9"/>
      <c r="QJ81" s="9"/>
      <c r="QK81" s="9"/>
      <c r="QL81" s="9"/>
      <c r="QM81" s="9"/>
      <c r="QN81" s="9"/>
      <c r="QO81" s="9"/>
      <c r="QP81" s="9"/>
      <c r="QQ81" s="9"/>
      <c r="QR81" s="9"/>
      <c r="QS81" s="9"/>
      <c r="QT81" s="9"/>
      <c r="QU81" s="9"/>
      <c r="QV81" s="9"/>
      <c r="QW81" s="9"/>
      <c r="QX81" s="9"/>
      <c r="QY81" s="9"/>
      <c r="QZ81" s="9"/>
      <c r="RA81" s="9"/>
      <c r="RB81" s="9"/>
      <c r="RC81" s="9"/>
      <c r="RD81" s="9"/>
      <c r="RE81" s="9"/>
      <c r="RF81" s="9"/>
      <c r="RG81" s="9"/>
      <c r="RH81" s="9"/>
      <c r="RI81" s="9"/>
      <c r="RJ81" s="9"/>
      <c r="RK81" s="9"/>
      <c r="RL81" s="9"/>
      <c r="RM81" s="9"/>
      <c r="RN81" s="9"/>
      <c r="RO81" s="9"/>
      <c r="RP81" s="9"/>
      <c r="RQ81" s="9"/>
      <c r="RR81" s="9"/>
      <c r="RS81" s="9"/>
      <c r="RT81" s="9"/>
      <c r="RU81" s="9"/>
      <c r="RV81" s="9"/>
      <c r="RW81" s="9"/>
      <c r="RX81" s="9"/>
      <c r="RY81" s="9"/>
      <c r="RZ81" s="9"/>
      <c r="SA81" s="9"/>
      <c r="SB81" s="9"/>
      <c r="SC81" s="9"/>
      <c r="SD81" s="9"/>
      <c r="SE81" s="9"/>
      <c r="SF81" s="9"/>
      <c r="SG81" s="9"/>
      <c r="SH81" s="9"/>
      <c r="SI81" s="9"/>
      <c r="SJ81" s="9"/>
      <c r="SK81" s="9"/>
      <c r="SL81" s="9"/>
      <c r="SM81" s="9"/>
      <c r="SN81" s="9"/>
      <c r="SO81" s="9"/>
      <c r="SP81" s="9"/>
      <c r="SQ81" s="9"/>
      <c r="SR81" s="9"/>
      <c r="SS81" s="9"/>
      <c r="ST81" s="9"/>
      <c r="SU81" s="9"/>
      <c r="SV81" s="9"/>
      <c r="SW81" s="9"/>
      <c r="SX81" s="9"/>
      <c r="SY81" s="9"/>
      <c r="SZ81" s="9"/>
      <c r="TA81" s="9"/>
      <c r="TB81" s="9"/>
      <c r="TC81" s="9"/>
      <c r="TD81" s="9"/>
      <c r="WP81" s="176"/>
      <c r="WQ81" s="176"/>
      <c r="WR81" s="176"/>
      <c r="WS81" s="176"/>
      <c r="WT81" s="176"/>
      <c r="WU81" s="176"/>
      <c r="WV81" s="176"/>
      <c r="WW81" s="176"/>
      <c r="WX81" s="176"/>
      <c r="WY81" s="176"/>
      <c r="WZ81" s="176"/>
      <c r="XA81" s="176"/>
      <c r="XB81" s="176"/>
      <c r="XC81" s="176"/>
      <c r="XD81" s="176"/>
      <c r="XE81" s="176"/>
      <c r="XF81" s="176"/>
      <c r="XG81" s="176"/>
      <c r="XO81" s="336" t="s">
        <v>92</v>
      </c>
      <c r="XP81" s="337"/>
      <c r="XQ81" s="337"/>
      <c r="XR81" s="338"/>
      <c r="XS81" s="336" t="s">
        <v>93</v>
      </c>
      <c r="XT81" s="337"/>
      <c r="XU81" s="337"/>
      <c r="XV81" s="338"/>
      <c r="XW81" s="336" t="s">
        <v>94</v>
      </c>
      <c r="XX81" s="337"/>
      <c r="XY81" s="337"/>
      <c r="XZ81" s="338"/>
      <c r="YR81" s="164"/>
      <c r="YS81" s="164"/>
      <c r="YT81" s="164"/>
      <c r="YU81" s="164"/>
      <c r="YV81" s="176"/>
      <c r="YW81" s="176"/>
      <c r="YX81" s="176"/>
      <c r="YY81" s="176"/>
      <c r="YZ81" s="176"/>
      <c r="ZA81" s="176"/>
      <c r="ZB81" s="176"/>
      <c r="ZC81" s="176"/>
      <c r="ZD81" s="176"/>
      <c r="ZE81" s="176"/>
      <c r="ZF81" s="176"/>
      <c r="ZG81" s="176"/>
      <c r="ZH81" s="176"/>
      <c r="ZI81" s="176"/>
      <c r="ZJ81" s="176"/>
      <c r="ZK81" s="176"/>
      <c r="ZL81" s="176"/>
      <c r="ZM81" s="176"/>
      <c r="AAD81" s="181"/>
      <c r="AAE81" s="181"/>
      <c r="AAF81" s="181"/>
      <c r="AAG81" s="181"/>
      <c r="AAH81" s="181"/>
      <c r="AAI81" s="181"/>
      <c r="AAJ81" s="181"/>
      <c r="AAK81" s="181"/>
      <c r="AAL81" s="181"/>
      <c r="AAM81" s="181"/>
      <c r="AAN81" s="181"/>
      <c r="AAO81" s="181"/>
      <c r="AAP81" s="181"/>
      <c r="AHT81" s="114"/>
      <c r="AHU81" s="114"/>
      <c r="AIY81" s="147"/>
      <c r="AIZ81" s="147"/>
      <c r="AJA81" s="147"/>
      <c r="AJB81" s="147"/>
      <c r="AJC81" s="147"/>
      <c r="AJD81" s="147"/>
      <c r="AJE81" s="147"/>
      <c r="AJF81" s="330">
        <v>355844</v>
      </c>
      <c r="AJG81" s="331"/>
      <c r="AJH81" s="331"/>
      <c r="AJI81" s="332"/>
      <c r="AJJ81" s="330">
        <v>0</v>
      </c>
      <c r="AJK81" s="331"/>
      <c r="AJL81" s="331"/>
      <c r="AJM81" s="332"/>
      <c r="AJN81" s="330">
        <f>AJJ81-AJF81</f>
        <v>-355844</v>
      </c>
      <c r="AJO81" s="331"/>
      <c r="AJP81" s="331"/>
      <c r="AJQ81" s="332"/>
      <c r="AJR81" s="147"/>
      <c r="AJS81" s="147"/>
      <c r="AJT81" s="147"/>
      <c r="AJU81" s="147"/>
      <c r="AJV81" s="147"/>
      <c r="AJW81" s="147"/>
      <c r="AJX81" s="147"/>
      <c r="AJY81" s="130"/>
      <c r="AJZ81" s="125"/>
      <c r="AKA81" s="125"/>
      <c r="AKB81" s="125"/>
      <c r="AKC81" s="125"/>
      <c r="AKD81" s="125"/>
      <c r="AKE81" s="125"/>
      <c r="AKF81" s="125"/>
      <c r="AKG81" s="125"/>
      <c r="AKH81" s="125"/>
      <c r="AKI81" s="125"/>
      <c r="AKJ81" s="125"/>
      <c r="AKK81" s="125"/>
      <c r="AKL81" s="125"/>
      <c r="AKM81" s="125"/>
      <c r="ALS81" s="176"/>
      <c r="ALT81" s="176"/>
      <c r="ALU81" s="176"/>
      <c r="ALV81" s="311" t="s">
        <v>119</v>
      </c>
      <c r="ALW81" s="309"/>
      <c r="ALX81" s="309"/>
      <c r="ALY81" s="309"/>
      <c r="ALZ81" s="309"/>
      <c r="AMA81" s="310"/>
      <c r="AMB81" s="382"/>
      <c r="AMC81" s="383"/>
      <c r="AMD81" s="384"/>
      <c r="AME81" s="382"/>
      <c r="AMF81" s="383"/>
      <c r="AMG81" s="384"/>
      <c r="AMH81" s="382"/>
      <c r="AMI81" s="383"/>
      <c r="AMJ81" s="384"/>
      <c r="AMK81" s="365"/>
      <c r="AML81" s="366"/>
      <c r="AMM81" s="366"/>
      <c r="AMN81" s="367"/>
    </row>
    <row r="82" spans="2:1075" ht="15.75" customHeight="1" x14ac:dyDescent="0.2"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  <c r="AH82" s="176"/>
      <c r="AI82" s="176"/>
      <c r="AJ82" s="176"/>
      <c r="CB82" s="336" t="s">
        <v>92</v>
      </c>
      <c r="CC82" s="337"/>
      <c r="CD82" s="337"/>
      <c r="CE82" s="338"/>
      <c r="CF82" s="336" t="s">
        <v>93</v>
      </c>
      <c r="CG82" s="337"/>
      <c r="CH82" s="337"/>
      <c r="CI82" s="338"/>
      <c r="CJ82" s="336" t="s">
        <v>94</v>
      </c>
      <c r="CK82" s="337"/>
      <c r="CL82" s="337"/>
      <c r="CM82" s="338"/>
      <c r="CN82" s="205"/>
      <c r="CO82" s="205"/>
      <c r="CP82" s="205"/>
      <c r="CQ82" s="205"/>
      <c r="CR82" s="205"/>
      <c r="CS82" s="205"/>
      <c r="CT82" s="205"/>
      <c r="DX82" s="205"/>
      <c r="DY82" s="205"/>
      <c r="DZ82" s="205"/>
      <c r="EA82" s="205"/>
      <c r="EB82" s="205"/>
      <c r="EC82" s="205"/>
      <c r="ED82" s="205"/>
      <c r="EE82" s="205"/>
      <c r="EF82" s="205"/>
      <c r="EG82" s="205"/>
      <c r="EH82" s="205"/>
      <c r="EI82" s="205"/>
      <c r="EJ82" s="205"/>
      <c r="EK82" s="205"/>
      <c r="EL82" s="205"/>
      <c r="EM82" s="205"/>
      <c r="EN82" s="205"/>
      <c r="EO82" s="205"/>
      <c r="EP82" s="205"/>
      <c r="EQ82" s="205"/>
      <c r="GH82" s="163"/>
      <c r="GI82" s="163"/>
      <c r="GJ82" s="163"/>
      <c r="GK82" s="163"/>
      <c r="GL82" s="163"/>
      <c r="GM82" s="163"/>
      <c r="GN82" s="313" t="s">
        <v>254</v>
      </c>
      <c r="GO82" s="313"/>
      <c r="GP82" s="313"/>
      <c r="GQ82" s="313"/>
      <c r="GR82" s="313" t="s">
        <v>255</v>
      </c>
      <c r="GS82" s="313"/>
      <c r="GT82" s="313"/>
      <c r="GU82" s="313"/>
      <c r="GV82" s="313" t="s">
        <v>94</v>
      </c>
      <c r="GW82" s="313"/>
      <c r="GX82" s="313"/>
      <c r="GY82" s="313"/>
      <c r="GZ82" s="163"/>
      <c r="HA82" s="163"/>
      <c r="HB82" s="163"/>
      <c r="HC82" s="163"/>
      <c r="HD82" s="163"/>
      <c r="HE82" s="163"/>
      <c r="HF82" s="163"/>
      <c r="HG82" s="163"/>
      <c r="HJ82" s="163"/>
      <c r="HK82" s="163"/>
      <c r="HL82" s="163"/>
      <c r="HM82" s="163"/>
      <c r="HN82" s="163"/>
      <c r="HO82" s="163"/>
      <c r="HP82" s="205"/>
      <c r="HQ82" s="205"/>
      <c r="HR82" s="205"/>
      <c r="HS82" s="205"/>
      <c r="HT82" s="205"/>
      <c r="HU82" s="205"/>
      <c r="HV82" s="205"/>
      <c r="HW82" s="205"/>
      <c r="HX82" s="205"/>
      <c r="HY82" s="205"/>
      <c r="HZ82" s="205"/>
      <c r="IA82" s="205"/>
      <c r="IB82" s="205"/>
      <c r="IC82" s="205"/>
      <c r="ID82" s="205"/>
      <c r="IE82" s="205"/>
      <c r="IF82" s="205"/>
      <c r="IG82" s="205"/>
      <c r="IH82" s="205"/>
      <c r="II82" s="205"/>
      <c r="IJ82" s="205"/>
      <c r="IK82" s="205"/>
      <c r="IL82" s="205"/>
      <c r="IM82" s="205"/>
      <c r="IN82" s="205"/>
      <c r="IO82" s="205"/>
      <c r="LL82" s="205"/>
      <c r="LM82" s="205"/>
      <c r="LN82" s="205"/>
      <c r="LO82" s="205"/>
      <c r="LP82" s="205"/>
      <c r="LQ82" s="205"/>
      <c r="LR82" s="205"/>
      <c r="LS82" s="205"/>
      <c r="LT82" s="205"/>
      <c r="LU82" s="205"/>
      <c r="LV82" s="205"/>
      <c r="LW82" s="205"/>
      <c r="LX82" s="205"/>
      <c r="LY82" s="205"/>
      <c r="LZ82" s="205"/>
      <c r="MA82" s="205"/>
      <c r="MB82" s="205"/>
      <c r="MC82" s="205"/>
      <c r="MD82" s="205"/>
      <c r="ME82" s="156"/>
      <c r="MF82" s="156"/>
      <c r="MG82" s="156"/>
      <c r="MH82" s="156"/>
      <c r="MI82" s="156"/>
      <c r="MJ82" s="156"/>
      <c r="MK82" s="156"/>
      <c r="ML82" s="156"/>
      <c r="MM82" s="156"/>
      <c r="MN82" s="156"/>
      <c r="MO82" s="156"/>
      <c r="MP82" s="156"/>
      <c r="MQ82" s="156"/>
      <c r="MR82" s="156"/>
      <c r="MU82" s="9"/>
      <c r="MV82" s="9"/>
      <c r="MW82" s="9"/>
      <c r="MX82" s="9"/>
      <c r="MY82" s="9"/>
      <c r="MZ82" s="9"/>
      <c r="NA82" s="9"/>
      <c r="NB82" s="9"/>
      <c r="NO82" s="9"/>
      <c r="NP82" s="9"/>
      <c r="NQ82" s="9"/>
      <c r="NR82" s="9"/>
      <c r="NS82" s="9"/>
      <c r="NT82" s="9"/>
      <c r="NU82" s="9"/>
      <c r="NV82" s="9"/>
      <c r="OI82" s="9"/>
      <c r="OJ82" s="9"/>
      <c r="OK82" s="9"/>
      <c r="OL82" s="9"/>
      <c r="OM82" s="9"/>
      <c r="ON82" s="9"/>
      <c r="OO82" s="9"/>
      <c r="OP82" s="9"/>
      <c r="OQ82" s="9"/>
      <c r="OR82" s="9"/>
      <c r="OS82" s="9"/>
      <c r="OT82" s="9"/>
      <c r="OU82" s="9"/>
      <c r="OV82" s="9"/>
      <c r="OW82" s="9"/>
      <c r="OX82" s="9"/>
      <c r="OY82" s="9"/>
      <c r="OZ82" s="9"/>
      <c r="PA82" s="9"/>
      <c r="PB82" s="9"/>
      <c r="PC82" s="9"/>
      <c r="PD82" s="9"/>
      <c r="PE82" s="9"/>
      <c r="PF82" s="9"/>
      <c r="PG82" s="9"/>
      <c r="PH82" s="9"/>
      <c r="PI82" s="9"/>
      <c r="PJ82" s="9"/>
      <c r="PK82" s="9"/>
      <c r="PL82" s="9"/>
      <c r="PM82" s="9"/>
      <c r="PN82" s="9"/>
      <c r="PO82" s="9"/>
      <c r="PP82" s="9"/>
      <c r="PQ82" s="9"/>
      <c r="PR82" s="9"/>
      <c r="PS82" s="9"/>
      <c r="PT82" s="9"/>
      <c r="PU82" s="9"/>
      <c r="PV82" s="9"/>
      <c r="PW82" s="9"/>
      <c r="PX82" s="9"/>
      <c r="PY82" s="9"/>
      <c r="PZ82" s="9"/>
      <c r="QA82" s="9"/>
      <c r="QB82" s="9"/>
      <c r="QC82" s="9"/>
      <c r="QD82" s="9"/>
      <c r="QE82" s="9"/>
      <c r="QF82" s="9"/>
      <c r="QG82" s="9"/>
      <c r="QH82" s="9"/>
      <c r="QI82" s="9"/>
      <c r="QJ82" s="9"/>
      <c r="QK82" s="9"/>
      <c r="QL82" s="9"/>
      <c r="QM82" s="9"/>
      <c r="QN82" s="9"/>
      <c r="QO82" s="9"/>
      <c r="QP82" s="9"/>
      <c r="QQ82" s="9"/>
      <c r="QR82" s="9"/>
      <c r="QS82" s="9"/>
      <c r="QT82" s="9"/>
      <c r="QU82" s="9"/>
      <c r="QV82" s="9"/>
      <c r="QW82" s="9"/>
      <c r="QX82" s="9"/>
      <c r="QY82" s="9"/>
      <c r="QZ82" s="9"/>
      <c r="RA82" s="9"/>
      <c r="RB82" s="9"/>
      <c r="RC82" s="9"/>
      <c r="RD82" s="9"/>
      <c r="RE82" s="9"/>
      <c r="RF82" s="9"/>
      <c r="RG82" s="9"/>
      <c r="RH82" s="9"/>
      <c r="RI82" s="9"/>
      <c r="RJ82" s="9"/>
      <c r="RK82" s="9"/>
      <c r="RL82" s="9"/>
      <c r="RM82" s="9"/>
      <c r="RN82" s="9"/>
      <c r="RO82" s="9"/>
      <c r="RP82" s="9"/>
      <c r="RQ82" s="9"/>
      <c r="RR82" s="9"/>
      <c r="RS82" s="9"/>
      <c r="RT82" s="9"/>
      <c r="RU82" s="9"/>
      <c r="RV82" s="9"/>
      <c r="RW82" s="9"/>
      <c r="RX82" s="9"/>
      <c r="RY82" s="9"/>
      <c r="RZ82" s="9"/>
      <c r="SA82" s="9"/>
      <c r="SB82" s="9"/>
      <c r="SC82" s="9"/>
      <c r="SD82" s="9"/>
      <c r="SE82" s="9"/>
      <c r="SF82" s="9"/>
      <c r="SG82" s="9"/>
      <c r="SH82" s="9"/>
      <c r="SI82" s="9"/>
      <c r="SJ82" s="9"/>
      <c r="SK82" s="9"/>
      <c r="SL82" s="9"/>
      <c r="SM82" s="9"/>
      <c r="SN82" s="9"/>
      <c r="SO82" s="9"/>
      <c r="SP82" s="9"/>
      <c r="SQ82" s="9"/>
      <c r="SR82" s="9"/>
      <c r="SS82" s="9"/>
      <c r="ST82" s="9"/>
      <c r="SU82" s="9"/>
      <c r="SV82" s="9"/>
      <c r="SW82" s="9"/>
      <c r="SX82" s="9"/>
      <c r="SY82" s="9"/>
      <c r="SZ82" s="9"/>
      <c r="TA82" s="9"/>
      <c r="TB82" s="9"/>
      <c r="TC82" s="9"/>
      <c r="TD82" s="9"/>
      <c r="XO82" s="330">
        <v>6620.2</v>
      </c>
      <c r="XP82" s="331"/>
      <c r="XQ82" s="331"/>
      <c r="XR82" s="332"/>
      <c r="XS82" s="330">
        <v>0</v>
      </c>
      <c r="XT82" s="331"/>
      <c r="XU82" s="331"/>
      <c r="XV82" s="332"/>
      <c r="XW82" s="330">
        <f>XS82-XO82</f>
        <v>-6620.2</v>
      </c>
      <c r="XX82" s="331"/>
      <c r="XY82" s="331"/>
      <c r="XZ82" s="332"/>
      <c r="YR82" s="164"/>
      <c r="YS82" s="164"/>
      <c r="YT82" s="164"/>
      <c r="YU82" s="164"/>
      <c r="YV82" s="164"/>
      <c r="YW82" s="164"/>
      <c r="YX82" s="164"/>
      <c r="YY82" s="164"/>
      <c r="YZ82" s="164"/>
      <c r="ZA82" s="164"/>
      <c r="ZB82" s="164"/>
      <c r="ZC82" s="164"/>
      <c r="ZD82" s="164"/>
      <c r="ZE82" s="164"/>
      <c r="ZF82" s="164"/>
      <c r="ZG82" s="164"/>
      <c r="ZH82" s="164"/>
      <c r="ZI82" s="164"/>
      <c r="ZJ82" s="164"/>
      <c r="AHT82" s="114"/>
      <c r="AHU82" s="114"/>
      <c r="AJO82" s="115"/>
      <c r="AJP82" s="115"/>
      <c r="AJQ82" s="115"/>
      <c r="AJR82" s="115"/>
      <c r="AJS82" s="115"/>
      <c r="AJT82" s="115"/>
      <c r="AJU82" s="115"/>
      <c r="AJV82" s="115"/>
      <c r="AJW82" s="115"/>
      <c r="AJX82" s="115"/>
      <c r="AJY82" s="115"/>
      <c r="AJZ82" s="115"/>
      <c r="ALS82" s="176"/>
      <c r="ALT82" s="176"/>
      <c r="ALU82" s="176"/>
      <c r="ALV82" s="311" t="s">
        <v>120</v>
      </c>
      <c r="ALW82" s="309"/>
      <c r="ALX82" s="309"/>
      <c r="ALY82" s="309"/>
      <c r="ALZ82" s="309"/>
      <c r="AMA82" s="310"/>
      <c r="AMB82" s="382"/>
      <c r="AMC82" s="383"/>
      <c r="AMD82" s="384"/>
      <c r="AME82" s="382"/>
      <c r="AMF82" s="383"/>
      <c r="AMG82" s="384"/>
      <c r="AMH82" s="382"/>
      <c r="AMI82" s="383"/>
      <c r="AMJ82" s="384"/>
      <c r="AMK82" s="365"/>
      <c r="AML82" s="366"/>
      <c r="AMM82" s="366"/>
      <c r="AMN82" s="367"/>
      <c r="ANR82" s="176"/>
      <c r="ANS82" s="176"/>
      <c r="ANT82" s="176"/>
      <c r="ANU82" s="176"/>
      <c r="ANV82" s="176"/>
      <c r="ANW82" s="176"/>
      <c r="ANX82" s="176"/>
      <c r="ANY82" s="176"/>
      <c r="ANZ82" s="176"/>
      <c r="AOA82" s="176"/>
      <c r="AOB82" s="176"/>
      <c r="AOC82" s="176"/>
      <c r="AOD82" s="176"/>
      <c r="AOE82" s="176"/>
      <c r="AOF82" s="176"/>
      <c r="AOG82" s="176"/>
      <c r="AOH82" s="176"/>
      <c r="AOI82" s="176"/>
    </row>
    <row r="83" spans="2:1075" ht="15.75" customHeight="1" x14ac:dyDescent="0.2">
      <c r="AB83" s="147"/>
      <c r="AC83" s="147"/>
      <c r="AD83" s="147"/>
      <c r="AE83" s="147"/>
      <c r="AF83" s="147"/>
      <c r="AG83" s="147"/>
      <c r="AH83" s="147"/>
      <c r="AI83" s="176"/>
      <c r="AJ83" s="176"/>
      <c r="CB83" s="330">
        <v>30353</v>
      </c>
      <c r="CC83" s="331"/>
      <c r="CD83" s="331"/>
      <c r="CE83" s="332"/>
      <c r="CF83" s="330">
        <v>10200</v>
      </c>
      <c r="CG83" s="331"/>
      <c r="CH83" s="331"/>
      <c r="CI83" s="332"/>
      <c r="CJ83" s="330">
        <f>CF83-CB83</f>
        <v>-20153</v>
      </c>
      <c r="CK83" s="331"/>
      <c r="CL83" s="331"/>
      <c r="CM83" s="332"/>
      <c r="CN83" s="205"/>
      <c r="CO83" s="205"/>
      <c r="CP83" s="205"/>
      <c r="CQ83" s="205"/>
      <c r="CR83" s="205"/>
      <c r="CS83" s="205"/>
      <c r="CT83" s="205"/>
      <c r="DX83" s="205"/>
      <c r="DY83" s="205"/>
      <c r="DZ83" s="205"/>
      <c r="EA83" s="205"/>
      <c r="EB83" s="205"/>
      <c r="EC83" s="205"/>
      <c r="ED83" s="205"/>
      <c r="EE83" s="205"/>
      <c r="EF83" s="205"/>
      <c r="EG83" s="205"/>
      <c r="EH83" s="205"/>
      <c r="EI83" s="205"/>
      <c r="EJ83" s="205"/>
      <c r="EK83" s="205"/>
      <c r="EL83" s="205"/>
      <c r="EM83" s="205"/>
      <c r="EN83" s="205"/>
      <c r="EO83" s="205"/>
      <c r="EP83" s="205"/>
      <c r="EQ83" s="205"/>
      <c r="ER83" s="205"/>
      <c r="ES83" s="205"/>
      <c r="ET83" s="205"/>
      <c r="EU83" s="205"/>
      <c r="EV83" s="205"/>
      <c r="EW83" s="205"/>
      <c r="EX83" s="205"/>
      <c r="EY83" s="205"/>
      <c r="EZ83" s="205"/>
      <c r="FA83" s="205"/>
      <c r="FB83" s="205"/>
      <c r="FC83" s="205"/>
      <c r="FD83" s="205"/>
      <c r="FE83" s="205"/>
      <c r="FF83" s="205"/>
      <c r="FG83" s="205"/>
      <c r="FH83" s="205"/>
      <c r="GH83" s="163"/>
      <c r="GI83" s="163"/>
      <c r="GJ83" s="163"/>
      <c r="GK83" s="163"/>
      <c r="GL83" s="163"/>
      <c r="GM83" s="163"/>
      <c r="GN83" s="476"/>
      <c r="GO83" s="476"/>
      <c r="GP83" s="476"/>
      <c r="GQ83" s="476"/>
      <c r="GR83" s="475">
        <v>4614</v>
      </c>
      <c r="GS83" s="475"/>
      <c r="GT83" s="475"/>
      <c r="GU83" s="475"/>
      <c r="GV83" s="475">
        <f>GR83-GN83</f>
        <v>4614</v>
      </c>
      <c r="GW83" s="475"/>
      <c r="GX83" s="475"/>
      <c r="GY83" s="475"/>
      <c r="GZ83" s="163"/>
      <c r="HA83" s="163"/>
      <c r="HB83" s="163"/>
      <c r="HC83" s="163"/>
      <c r="HD83" s="163"/>
      <c r="HE83" s="163"/>
      <c r="HF83" s="163"/>
      <c r="HG83" s="163"/>
      <c r="HJ83" s="163"/>
      <c r="HK83" s="163"/>
      <c r="HL83" s="163"/>
      <c r="HM83" s="163"/>
      <c r="HN83" s="163"/>
      <c r="HO83" s="163"/>
      <c r="HP83" s="163"/>
      <c r="HQ83" s="163"/>
      <c r="HR83" s="163"/>
      <c r="HS83" s="163"/>
      <c r="HT83" s="163"/>
      <c r="HU83" s="163"/>
      <c r="HV83" s="163"/>
      <c r="HW83" s="163"/>
      <c r="HX83" s="163"/>
      <c r="HY83" s="163"/>
      <c r="HZ83" s="163"/>
      <c r="IA83" s="163"/>
      <c r="IB83" s="163"/>
      <c r="IC83" s="163"/>
      <c r="ID83" s="163"/>
      <c r="IE83" s="163"/>
      <c r="IF83" s="163"/>
      <c r="IG83" s="163"/>
      <c r="IH83" s="163"/>
      <c r="II83" s="163"/>
      <c r="LG83" s="114"/>
      <c r="LH83" s="114"/>
      <c r="LI83" s="114"/>
      <c r="LJ83" s="114"/>
      <c r="LK83" s="114"/>
      <c r="LL83" s="205"/>
      <c r="LM83" s="205"/>
      <c r="LN83" s="205"/>
      <c r="LO83" s="205"/>
      <c r="LP83" s="205"/>
      <c r="LQ83" s="205"/>
      <c r="LR83" s="205"/>
      <c r="LS83" s="205"/>
      <c r="LT83" s="205"/>
      <c r="LU83" s="205"/>
      <c r="LV83" s="205"/>
      <c r="LW83" s="205"/>
      <c r="LX83" s="205"/>
      <c r="LY83" s="205"/>
      <c r="LZ83" s="205"/>
      <c r="MA83" s="205"/>
      <c r="MB83" s="205"/>
      <c r="MC83" s="205"/>
      <c r="MD83" s="205"/>
      <c r="ME83" s="164"/>
      <c r="MF83" s="164"/>
      <c r="MG83" s="164"/>
      <c r="MH83" s="164"/>
      <c r="MI83" s="164"/>
      <c r="MJ83" s="164"/>
      <c r="MK83" s="164"/>
      <c r="ML83" s="164"/>
      <c r="MM83" s="164"/>
      <c r="MN83" s="164"/>
      <c r="MO83" s="164"/>
      <c r="MP83" s="164"/>
      <c r="MQ83" s="164"/>
      <c r="MR83" s="164"/>
      <c r="XO83" s="205"/>
      <c r="XP83" s="205"/>
      <c r="XQ83" s="205"/>
      <c r="XR83" s="205"/>
      <c r="XS83" s="205"/>
      <c r="XT83" s="205"/>
      <c r="XU83" s="205"/>
      <c r="XV83" s="205"/>
      <c r="XW83" s="205"/>
      <c r="XX83" s="205"/>
      <c r="XY83" s="205"/>
      <c r="XZ83" s="205"/>
      <c r="YA83" s="205"/>
      <c r="YR83" s="336" t="s">
        <v>92</v>
      </c>
      <c r="YS83" s="337"/>
      <c r="YT83" s="337"/>
      <c r="YU83" s="338"/>
      <c r="YV83" s="336" t="s">
        <v>93</v>
      </c>
      <c r="YW83" s="337"/>
      <c r="YX83" s="337"/>
      <c r="YY83" s="338"/>
      <c r="YZ83" s="336" t="s">
        <v>94</v>
      </c>
      <c r="ZA83" s="337"/>
      <c r="ZB83" s="337"/>
      <c r="ZC83" s="338"/>
      <c r="ZD83" s="164"/>
      <c r="ZE83" s="164"/>
      <c r="ZF83" s="164"/>
      <c r="ZG83" s="164"/>
      <c r="ZH83" s="164"/>
      <c r="ZI83" s="164"/>
      <c r="ZJ83" s="164"/>
      <c r="AHP83" s="114"/>
      <c r="AHQ83" s="114"/>
      <c r="AHR83" s="114"/>
      <c r="AHS83" s="114"/>
      <c r="AHT83" s="114"/>
      <c r="AHU83" s="114"/>
      <c r="AHV83" s="114"/>
      <c r="AHW83" s="114"/>
      <c r="AHX83" s="114"/>
      <c r="AHY83" s="114"/>
      <c r="AHZ83" s="114"/>
      <c r="AIA83" s="205"/>
      <c r="AIB83" s="205"/>
      <c r="AIC83" s="205"/>
      <c r="AID83" s="205"/>
      <c r="AIE83" s="205"/>
      <c r="AIF83" s="205"/>
      <c r="AIG83" s="205"/>
      <c r="AIH83" s="205"/>
      <c r="AII83" s="205"/>
      <c r="AIJ83" s="205"/>
      <c r="AIK83" s="205"/>
      <c r="AIL83" s="205"/>
      <c r="AIM83" s="205"/>
      <c r="AIN83" s="205"/>
      <c r="AIO83" s="138"/>
      <c r="AIP83" s="138"/>
      <c r="AIQ83" s="205"/>
      <c r="AIR83" s="205"/>
      <c r="AIS83" s="205"/>
      <c r="AIT83" s="205"/>
      <c r="AIU83" s="205"/>
      <c r="AIV83" s="205"/>
      <c r="AIW83" s="205"/>
      <c r="AIX83" s="205"/>
      <c r="AIZ83" s="153"/>
      <c r="AJO83" s="138"/>
      <c r="AJP83" s="138"/>
      <c r="AJQ83" s="138"/>
      <c r="AJR83" s="138"/>
      <c r="AJS83" s="138"/>
      <c r="AJT83" s="138"/>
      <c r="AJU83" s="138"/>
      <c r="AJV83" s="138"/>
      <c r="AJW83" s="138"/>
      <c r="AJX83" s="138"/>
      <c r="AJY83" s="138"/>
      <c r="AJZ83" s="138"/>
      <c r="AKA83" s="138"/>
      <c r="AKB83" s="138"/>
      <c r="AKC83" s="138"/>
      <c r="AKD83" s="138"/>
      <c r="AKE83" s="138"/>
      <c r="AKF83" s="138"/>
      <c r="AKG83" s="138"/>
      <c r="AKH83" s="138"/>
      <c r="AKI83" s="138"/>
      <c r="AKJ83" s="138"/>
      <c r="AKK83" s="138"/>
      <c r="AKL83" s="138"/>
      <c r="AKM83" s="138"/>
      <c r="AKN83" s="138"/>
      <c r="AKO83" s="138"/>
      <c r="AKP83" s="138"/>
      <c r="ALJ83" s="119"/>
      <c r="ALK83" s="119"/>
      <c r="ANR83" s="176"/>
      <c r="ANS83" s="176"/>
      <c r="ANT83" s="176"/>
      <c r="ANU83" s="176"/>
      <c r="ANV83" s="176"/>
      <c r="ANW83" s="176"/>
      <c r="ANX83" s="176"/>
      <c r="ANY83" s="176"/>
      <c r="ANZ83" s="176"/>
      <c r="AOA83" s="176"/>
      <c r="AOB83" s="176"/>
      <c r="AOC83" s="176"/>
      <c r="AOD83" s="176"/>
      <c r="AOE83" s="176"/>
      <c r="AOF83" s="176"/>
      <c r="AOG83" s="176"/>
      <c r="AOH83" s="176"/>
      <c r="AOI83" s="176"/>
    </row>
    <row r="84" spans="2:1075" ht="15.75" customHeight="1" x14ac:dyDescent="0.2">
      <c r="B84" s="32"/>
      <c r="AB84" s="176"/>
      <c r="AC84" s="176"/>
      <c r="AD84" s="176"/>
      <c r="AE84" s="176"/>
      <c r="AF84" s="176"/>
      <c r="AG84" s="176"/>
      <c r="AH84" s="176"/>
      <c r="AI84" s="176"/>
      <c r="AJ84" s="176"/>
      <c r="CB84" s="205"/>
      <c r="CC84" s="205"/>
      <c r="CD84" s="205"/>
      <c r="CE84" s="205"/>
      <c r="CF84" s="205"/>
      <c r="CG84" s="205"/>
      <c r="CH84" s="205"/>
      <c r="CI84" s="205"/>
      <c r="CJ84" s="205"/>
      <c r="CK84" s="205"/>
      <c r="CL84" s="205"/>
      <c r="CM84" s="205"/>
      <c r="CN84" s="205"/>
      <c r="CO84" s="205"/>
      <c r="CP84" s="205"/>
      <c r="CQ84" s="205"/>
      <c r="CR84" s="205"/>
      <c r="CS84" s="205"/>
      <c r="CT84" s="205"/>
      <c r="DX84" s="205"/>
      <c r="DY84" s="205"/>
      <c r="DZ84" s="205"/>
      <c r="EA84" s="205"/>
      <c r="EB84" s="205"/>
      <c r="EC84" s="205"/>
      <c r="ED84" s="205"/>
      <c r="EE84" s="205"/>
      <c r="EF84" s="205"/>
      <c r="EG84" s="205"/>
      <c r="EH84" s="205"/>
      <c r="EI84" s="205"/>
      <c r="EJ84" s="205"/>
      <c r="EK84" s="205"/>
      <c r="EL84" s="205"/>
      <c r="EM84" s="205"/>
      <c r="EN84" s="205"/>
      <c r="EO84" s="205"/>
      <c r="EP84" s="205"/>
      <c r="EQ84" s="205"/>
      <c r="ER84" s="205"/>
      <c r="ES84" s="205"/>
      <c r="ET84" s="205"/>
      <c r="EU84" s="205"/>
      <c r="EV84" s="205"/>
      <c r="EW84" s="205"/>
      <c r="EX84" s="205"/>
      <c r="EY84" s="205"/>
      <c r="EZ84" s="205"/>
      <c r="FA84" s="205"/>
      <c r="FB84" s="205"/>
      <c r="FC84" s="205"/>
      <c r="FD84" s="205"/>
      <c r="FE84" s="205"/>
      <c r="FF84" s="205"/>
      <c r="FG84" s="205"/>
      <c r="FH84" s="205"/>
      <c r="GH84" s="163"/>
      <c r="GI84" s="163"/>
      <c r="GJ84" s="163"/>
      <c r="GK84" s="163"/>
      <c r="GL84" s="163"/>
      <c r="GM84" s="163"/>
      <c r="GN84" s="163"/>
      <c r="GO84" s="163"/>
      <c r="GP84" s="163"/>
      <c r="GQ84" s="163"/>
      <c r="GR84" s="163"/>
      <c r="GS84" s="163"/>
      <c r="GT84" s="163"/>
      <c r="GU84" s="163"/>
      <c r="GV84" s="163"/>
      <c r="GW84" s="163"/>
      <c r="GX84" s="163"/>
      <c r="GY84" s="163"/>
      <c r="GZ84" s="163"/>
      <c r="HA84" s="163"/>
      <c r="HB84" s="163"/>
      <c r="HC84" s="163"/>
      <c r="HD84" s="163"/>
      <c r="HE84" s="163"/>
      <c r="HF84" s="163"/>
      <c r="HG84" s="163"/>
      <c r="HJ84" s="163"/>
      <c r="HK84" s="163"/>
      <c r="HL84" s="163"/>
      <c r="HM84" s="163"/>
      <c r="HN84" s="163"/>
      <c r="HO84" s="163"/>
      <c r="HP84" s="163"/>
      <c r="HQ84" s="163"/>
      <c r="HR84" s="163"/>
      <c r="HS84" s="163"/>
      <c r="HT84" s="163"/>
      <c r="HU84" s="163"/>
      <c r="HV84" s="163"/>
      <c r="HW84" s="163"/>
      <c r="HX84" s="163"/>
      <c r="HY84" s="163"/>
      <c r="HZ84" s="163"/>
      <c r="IA84" s="163"/>
      <c r="IB84" s="163"/>
      <c r="IC84" s="163"/>
      <c r="ID84" s="163"/>
      <c r="IE84" s="163"/>
      <c r="IF84" s="163"/>
      <c r="IG84" s="163"/>
      <c r="IH84" s="163"/>
      <c r="II84" s="163"/>
      <c r="LL84" s="205"/>
      <c r="LM84" s="205"/>
      <c r="LN84" s="205"/>
      <c r="LO84" s="205"/>
      <c r="LP84" s="205"/>
      <c r="LQ84" s="205"/>
      <c r="LR84" s="205"/>
      <c r="LS84" s="205"/>
      <c r="LT84" s="205"/>
      <c r="LU84" s="205"/>
      <c r="LV84" s="205"/>
      <c r="LW84" s="205"/>
      <c r="LX84" s="205"/>
      <c r="LY84" s="205"/>
      <c r="LZ84" s="205"/>
      <c r="MA84" s="205"/>
      <c r="MB84" s="205"/>
      <c r="MC84" s="205"/>
      <c r="MD84" s="205"/>
      <c r="ME84" s="164"/>
      <c r="MF84" s="164"/>
      <c r="MG84" s="164"/>
      <c r="MH84" s="164"/>
      <c r="MI84" s="164"/>
      <c r="MJ84" s="164"/>
      <c r="MK84" s="164"/>
      <c r="ML84" s="164"/>
      <c r="MM84" s="164"/>
      <c r="MN84" s="164"/>
      <c r="MO84" s="164"/>
      <c r="MP84" s="164"/>
      <c r="MQ84" s="164"/>
      <c r="MR84" s="164"/>
      <c r="XN84" s="176"/>
      <c r="XO84" s="205"/>
      <c r="XP84" s="205"/>
      <c r="XQ84" s="205"/>
      <c r="XR84" s="205"/>
      <c r="XS84" s="205"/>
      <c r="XT84" s="205"/>
      <c r="XU84" s="205"/>
      <c r="XV84" s="205"/>
      <c r="XW84" s="205"/>
      <c r="XX84" s="205"/>
      <c r="XY84" s="205"/>
      <c r="XZ84" s="205"/>
      <c r="YA84" s="205"/>
      <c r="YB84" s="176"/>
      <c r="YC84" s="176"/>
      <c r="YD84" s="176"/>
      <c r="YE84" s="176"/>
      <c r="YR84" s="330">
        <v>721099</v>
      </c>
      <c r="YS84" s="331"/>
      <c r="YT84" s="331"/>
      <c r="YU84" s="332"/>
      <c r="YV84" s="330">
        <v>0</v>
      </c>
      <c r="YW84" s="331"/>
      <c r="YX84" s="331"/>
      <c r="YY84" s="332"/>
      <c r="YZ84" s="330">
        <f>YV84-YR84</f>
        <v>-721099</v>
      </c>
      <c r="ZA84" s="331"/>
      <c r="ZB84" s="331"/>
      <c r="ZC84" s="332"/>
      <c r="ZD84" s="164"/>
      <c r="ZE84" s="164"/>
      <c r="ZF84" s="164"/>
      <c r="ZG84" s="164"/>
      <c r="ZH84" s="164"/>
      <c r="ZI84" s="164"/>
      <c r="ZJ84" s="164"/>
      <c r="AGJ84" s="115"/>
      <c r="AGK84" s="115"/>
      <c r="AGL84" s="115"/>
      <c r="AGM84" s="115"/>
      <c r="AGN84" s="115"/>
      <c r="AGO84" s="115"/>
      <c r="AGP84" s="115"/>
      <c r="AGQ84" s="115"/>
      <c r="AGR84" s="115"/>
      <c r="AGS84" s="115"/>
      <c r="AGT84" s="115"/>
      <c r="AGU84" s="115"/>
      <c r="AGV84" s="115"/>
      <c r="AGW84" s="115"/>
      <c r="AGX84" s="115"/>
      <c r="AGY84" s="115"/>
      <c r="AGZ84" s="115"/>
      <c r="AHA84" s="115"/>
      <c r="AHB84" s="115"/>
      <c r="AHC84" s="115"/>
      <c r="AHD84" s="115"/>
      <c r="AHE84" s="115"/>
      <c r="AHF84" s="115"/>
      <c r="AHP84" s="114"/>
      <c r="AHQ84" s="114"/>
      <c r="AHR84" s="114"/>
      <c r="AHS84" s="114"/>
      <c r="AHT84" s="114"/>
      <c r="AHU84" s="114"/>
      <c r="AHV84" s="114"/>
      <c r="AHW84" s="114"/>
      <c r="AHX84" s="114"/>
      <c r="AHY84" s="114"/>
      <c r="AHZ84" s="114"/>
      <c r="AIA84" s="205"/>
      <c r="AIB84" s="205"/>
      <c r="AIC84" s="205"/>
      <c r="AID84" s="205"/>
      <c r="AIE84" s="205"/>
      <c r="AIF84" s="205"/>
      <c r="AIG84" s="205"/>
      <c r="AIH84" s="205"/>
      <c r="AII84" s="205"/>
      <c r="AIJ84" s="205"/>
      <c r="AIK84" s="205"/>
      <c r="AIL84" s="205"/>
      <c r="AIM84" s="205"/>
      <c r="AIN84" s="205"/>
      <c r="AIO84" s="205"/>
      <c r="AIP84" s="205"/>
      <c r="AIQ84" s="205"/>
      <c r="AIR84" s="205"/>
      <c r="AIS84" s="205"/>
      <c r="AIT84" s="205"/>
      <c r="AIU84" s="205"/>
      <c r="AIV84" s="205"/>
      <c r="AIW84" s="205"/>
      <c r="AIX84" s="205"/>
      <c r="AJA84" s="153"/>
      <c r="AJB84" s="153"/>
      <c r="AJC84" s="138"/>
      <c r="AJD84" s="138"/>
      <c r="AJE84" s="138"/>
      <c r="AJF84" s="138"/>
      <c r="AJG84" s="138"/>
      <c r="AJH84" s="138"/>
      <c r="AJI84" s="138"/>
      <c r="AJJ84" s="138"/>
      <c r="AJK84" s="138"/>
      <c r="AJL84" s="138"/>
      <c r="AJM84" s="138"/>
      <c r="AJN84" s="138"/>
      <c r="AJO84" s="138"/>
      <c r="AJP84" s="138"/>
      <c r="AJQ84" s="138"/>
      <c r="AJR84" s="138"/>
      <c r="AJS84" s="138"/>
      <c r="AJT84" s="138"/>
      <c r="AJU84" s="138"/>
      <c r="AJV84" s="138"/>
      <c r="AJW84" s="138"/>
      <c r="AJX84" s="138"/>
      <c r="AJY84" s="138"/>
      <c r="AJZ84" s="138"/>
      <c r="AKA84" s="138"/>
      <c r="AKB84" s="138"/>
      <c r="AKC84" s="138"/>
      <c r="AKD84" s="138"/>
      <c r="AKE84" s="138"/>
      <c r="AKF84" s="138"/>
      <c r="AKG84" s="138"/>
      <c r="AKH84" s="138"/>
      <c r="AKI84" s="138"/>
      <c r="AKJ84" s="138"/>
      <c r="AKK84" s="138"/>
      <c r="AKL84" s="138"/>
      <c r="AKM84" s="138"/>
      <c r="AKN84" s="138"/>
      <c r="AKO84" s="138"/>
      <c r="AKP84" s="138"/>
      <c r="AKQ84" s="138"/>
      <c r="AKR84" s="138"/>
      <c r="AKS84" s="138"/>
      <c r="AKT84" s="138"/>
      <c r="AKU84" s="138"/>
      <c r="AKV84" s="138"/>
      <c r="AKW84" s="138"/>
      <c r="AKX84" s="138"/>
      <c r="AKY84" s="138"/>
      <c r="AKZ84" s="138"/>
      <c r="ALA84" s="138"/>
      <c r="ALB84" s="138"/>
      <c r="ALC84" s="138"/>
      <c r="ALD84" s="138"/>
      <c r="ALE84" s="138"/>
      <c r="ALF84" s="138"/>
      <c r="ALG84" s="138"/>
      <c r="ALH84" s="138"/>
      <c r="ALI84" s="138"/>
      <c r="ALJ84" s="138"/>
      <c r="ALK84" s="138"/>
      <c r="ALL84" s="138"/>
      <c r="ALM84" s="138"/>
      <c r="ALN84" s="138"/>
      <c r="ALO84" s="138"/>
      <c r="ALP84" s="138"/>
      <c r="ALV84" s="320" t="s">
        <v>92</v>
      </c>
      <c r="ALW84" s="321"/>
      <c r="ALX84" s="321"/>
      <c r="ALY84" s="322"/>
      <c r="ALZ84" s="320" t="s">
        <v>93</v>
      </c>
      <c r="AMA84" s="321"/>
      <c r="AMB84" s="321"/>
      <c r="AMC84" s="322"/>
      <c r="AMD84" s="320" t="s">
        <v>94</v>
      </c>
      <c r="AME84" s="321"/>
      <c r="AMF84" s="321"/>
      <c r="AMG84" s="322"/>
      <c r="ANR84" s="176"/>
      <c r="ANS84" s="176"/>
      <c r="ANT84" s="176"/>
      <c r="ANU84" s="176"/>
      <c r="ANV84" s="176"/>
      <c r="ANW84" s="176"/>
      <c r="ANX84" s="176"/>
      <c r="ANY84" s="176"/>
      <c r="ANZ84" s="176"/>
      <c r="AOA84" s="176"/>
      <c r="AOB84" s="176"/>
      <c r="AOC84" s="176"/>
      <c r="AOD84" s="176"/>
      <c r="AOE84" s="176"/>
      <c r="AOF84" s="176"/>
      <c r="AOG84" s="176"/>
      <c r="AOH84" s="176"/>
      <c r="AOI84" s="176"/>
    </row>
    <row r="85" spans="2:1075" ht="15.75" customHeight="1" x14ac:dyDescent="0.2">
      <c r="AF85" s="176"/>
      <c r="AG85" s="176"/>
      <c r="AH85" s="176"/>
      <c r="AI85" s="176"/>
      <c r="AJ85" s="176"/>
      <c r="CB85" s="205"/>
      <c r="CC85" s="205"/>
      <c r="CD85" s="205"/>
      <c r="CE85" s="205"/>
      <c r="CF85" s="205"/>
      <c r="CG85" s="205"/>
      <c r="CH85" s="205"/>
      <c r="CI85" s="205"/>
      <c r="CJ85" s="205"/>
      <c r="CK85" s="205"/>
      <c r="CL85" s="205"/>
      <c r="CM85" s="205"/>
      <c r="CN85" s="205"/>
      <c r="CO85" s="205"/>
      <c r="CP85" s="205"/>
      <c r="CQ85" s="205"/>
      <c r="CR85" s="205"/>
      <c r="CS85" s="205"/>
      <c r="CT85" s="205"/>
      <c r="DX85" s="205"/>
      <c r="DY85" s="205"/>
      <c r="DZ85" s="205"/>
      <c r="EA85" s="205"/>
      <c r="EB85" s="205"/>
      <c r="EC85" s="205"/>
      <c r="ED85" s="205"/>
      <c r="EE85" s="205"/>
      <c r="EF85" s="205"/>
      <c r="EG85" s="205"/>
      <c r="EH85" s="205"/>
      <c r="EI85" s="205"/>
      <c r="EJ85" s="205"/>
      <c r="EK85" s="205"/>
      <c r="EL85" s="205"/>
      <c r="EM85" s="205"/>
      <c r="EN85" s="205"/>
      <c r="EO85" s="205"/>
      <c r="EP85" s="205"/>
      <c r="EQ85" s="205"/>
      <c r="ER85" s="205"/>
      <c r="ES85" s="205"/>
      <c r="ET85" s="205"/>
      <c r="EU85" s="205"/>
      <c r="EV85" s="205"/>
      <c r="EW85" s="205"/>
      <c r="EX85" s="205"/>
      <c r="EY85" s="205"/>
      <c r="EZ85" s="205"/>
      <c r="FA85" s="205"/>
      <c r="FB85" s="205"/>
      <c r="FC85" s="205"/>
      <c r="FD85" s="205"/>
      <c r="FE85" s="205"/>
      <c r="FF85" s="205"/>
      <c r="FG85" s="205"/>
      <c r="FH85" s="205"/>
      <c r="GH85" s="163"/>
      <c r="GI85" s="163"/>
      <c r="GJ85" s="163"/>
      <c r="GK85" s="163"/>
      <c r="GL85" s="163"/>
      <c r="GM85" s="163"/>
      <c r="GN85" s="163"/>
      <c r="GO85" s="163"/>
      <c r="GP85" s="163"/>
      <c r="GQ85" s="163"/>
      <c r="GR85" s="163"/>
      <c r="GS85" s="163"/>
      <c r="GT85" s="163"/>
      <c r="GU85" s="163"/>
      <c r="GV85" s="163"/>
      <c r="GW85" s="163"/>
      <c r="GX85" s="163"/>
      <c r="GY85" s="163"/>
      <c r="GZ85" s="163"/>
      <c r="HA85" s="163"/>
      <c r="HB85" s="163"/>
      <c r="HC85" s="163"/>
      <c r="HD85" s="163"/>
      <c r="HE85" s="163"/>
      <c r="HF85" s="163"/>
      <c r="HG85" s="163"/>
      <c r="HJ85" s="163"/>
      <c r="HK85" s="163"/>
      <c r="HL85" s="163"/>
      <c r="HM85" s="163"/>
      <c r="HN85" s="163"/>
      <c r="HO85" s="163"/>
      <c r="HP85" s="163"/>
      <c r="HQ85" s="163"/>
      <c r="HR85" s="163"/>
      <c r="HS85" s="163"/>
      <c r="HT85" s="163"/>
      <c r="HU85" s="163"/>
      <c r="HV85" s="163"/>
      <c r="HW85" s="163"/>
      <c r="HX85" s="163"/>
      <c r="HY85" s="163"/>
      <c r="HZ85" s="163"/>
      <c r="IA85" s="163"/>
      <c r="IB85" s="163"/>
      <c r="IC85" s="163"/>
      <c r="ID85" s="163"/>
      <c r="IE85" s="163"/>
      <c r="IF85" s="163"/>
      <c r="IG85" s="163"/>
      <c r="IH85" s="163"/>
      <c r="II85" s="163"/>
      <c r="LL85" s="180"/>
      <c r="LM85" s="180"/>
      <c r="LN85" s="180"/>
      <c r="LO85" s="180"/>
      <c r="LP85" s="180"/>
      <c r="LQ85" s="180"/>
      <c r="LR85" s="180"/>
      <c r="LS85" s="180"/>
      <c r="LT85" s="180"/>
      <c r="LU85" s="180"/>
      <c r="LV85" s="180"/>
      <c r="LW85" s="180"/>
      <c r="LX85" s="205"/>
      <c r="LY85" s="205"/>
      <c r="LZ85" s="205"/>
      <c r="MA85" s="205"/>
      <c r="MB85" s="205"/>
      <c r="MC85" s="205"/>
      <c r="MD85" s="205"/>
      <c r="ME85" s="164"/>
      <c r="MF85" s="164"/>
      <c r="MG85" s="164"/>
      <c r="MH85" s="164"/>
      <c r="MI85" s="164"/>
      <c r="MJ85" s="164"/>
      <c r="MK85" s="164"/>
      <c r="ML85" s="164"/>
      <c r="MM85" s="164"/>
      <c r="MN85" s="164"/>
      <c r="MO85" s="164"/>
      <c r="MP85" s="164"/>
      <c r="MQ85" s="164"/>
      <c r="MR85" s="164"/>
      <c r="XN85" s="176"/>
      <c r="XO85" s="205"/>
      <c r="XP85" s="205"/>
      <c r="XQ85" s="205"/>
      <c r="XR85" s="205"/>
      <c r="XS85" s="205"/>
      <c r="XT85" s="205"/>
      <c r="XU85" s="205"/>
      <c r="XV85" s="205"/>
      <c r="XW85" s="205"/>
      <c r="XX85" s="205"/>
      <c r="XY85" s="205"/>
      <c r="XZ85" s="205"/>
      <c r="YA85" s="205"/>
      <c r="YB85" s="176"/>
      <c r="YC85" s="176"/>
      <c r="YD85" s="176"/>
      <c r="YE85" s="176"/>
      <c r="YR85" s="468" t="s">
        <v>216</v>
      </c>
      <c r="YS85" s="468"/>
      <c r="YT85" s="468"/>
      <c r="YU85" s="468"/>
      <c r="YV85" s="468"/>
      <c r="YW85" s="468"/>
      <c r="YX85" s="468"/>
      <c r="YY85" s="468"/>
      <c r="YZ85" s="164"/>
      <c r="ZA85" s="164"/>
      <c r="ZB85" s="164"/>
      <c r="ZC85" s="164"/>
      <c r="ZD85" s="164"/>
      <c r="ZE85" s="164"/>
      <c r="ZF85" s="164"/>
      <c r="ZG85" s="164"/>
      <c r="ZH85" s="164"/>
      <c r="ZI85" s="164"/>
      <c r="ZJ85" s="164"/>
      <c r="AGJ85" s="115"/>
      <c r="AGK85" s="115"/>
      <c r="AGL85" s="115"/>
      <c r="AGM85" s="115"/>
      <c r="AGN85" s="115"/>
      <c r="AGO85" s="115"/>
      <c r="AGP85" s="115"/>
      <c r="AGQ85" s="115"/>
      <c r="AGR85" s="115"/>
      <c r="AGS85" s="115"/>
      <c r="AGT85" s="115"/>
      <c r="AGU85" s="115"/>
      <c r="AGV85" s="115"/>
      <c r="AGW85" s="115"/>
      <c r="AGX85" s="115"/>
      <c r="AGY85" s="115"/>
      <c r="AGZ85" s="115"/>
      <c r="AHA85" s="115"/>
      <c r="AHB85" s="115"/>
      <c r="AHC85" s="115"/>
      <c r="AHD85" s="115"/>
      <c r="AHE85" s="115"/>
      <c r="AHF85" s="115"/>
      <c r="AHH85" s="114"/>
      <c r="AHI85" s="114"/>
      <c r="AHJ85" s="114"/>
      <c r="AHK85" s="114"/>
      <c r="AHL85" s="114"/>
      <c r="AHM85" s="114"/>
      <c r="AHN85" s="114"/>
      <c r="AHO85" s="114"/>
      <c r="AHP85" s="114"/>
      <c r="AHQ85" s="114"/>
      <c r="AHR85" s="114"/>
      <c r="AHS85" s="114"/>
      <c r="AHT85" s="114"/>
      <c r="AHU85" s="114"/>
      <c r="AHV85" s="114"/>
      <c r="AHW85" s="114"/>
      <c r="AHX85" s="114"/>
      <c r="AHY85" s="114"/>
      <c r="AHZ85" s="114"/>
      <c r="AIA85" s="205"/>
      <c r="AIB85" s="205"/>
      <c r="AIC85" s="205"/>
      <c r="AID85" s="205"/>
      <c r="AIE85" s="205"/>
      <c r="AIF85" s="205"/>
      <c r="AIG85" s="205"/>
      <c r="AIH85" s="205"/>
      <c r="AII85" s="205"/>
      <c r="AIJ85" s="205"/>
      <c r="AIK85" s="205"/>
      <c r="AIL85" s="205"/>
      <c r="AIM85" s="205"/>
      <c r="AIN85" s="205"/>
      <c r="AIO85" s="205"/>
      <c r="AIP85" s="205"/>
      <c r="AIQ85" s="138"/>
      <c r="AIR85" s="138"/>
      <c r="AIS85" s="138"/>
      <c r="AIT85" s="138"/>
      <c r="AIU85" s="161"/>
      <c r="AIV85" s="161"/>
      <c r="AIW85" s="161"/>
      <c r="AIX85" s="161"/>
      <c r="AJC85" s="138"/>
      <c r="AJD85" s="138"/>
      <c r="AJE85" s="138"/>
      <c r="AJF85" s="138"/>
      <c r="AJG85" s="138"/>
      <c r="AJH85" s="138"/>
      <c r="AJI85" s="138"/>
      <c r="AJJ85" s="138"/>
      <c r="AJK85" s="138"/>
      <c r="AJL85" s="138"/>
      <c r="AJM85" s="138"/>
      <c r="AJN85" s="138"/>
      <c r="AJO85" s="138"/>
      <c r="AJP85" s="138"/>
      <c r="AJQ85" s="138"/>
      <c r="AJR85" s="138"/>
      <c r="AJS85" s="138"/>
      <c r="AJT85" s="138"/>
      <c r="AJU85" s="138"/>
      <c r="AJV85" s="138"/>
      <c r="AJW85" s="138"/>
      <c r="AJX85" s="145"/>
      <c r="AJY85" s="138"/>
      <c r="AJZ85" s="138"/>
      <c r="AKA85" s="138"/>
      <c r="AKB85" s="138"/>
      <c r="AKC85" s="138"/>
      <c r="AKD85" s="138"/>
      <c r="AKE85" s="138"/>
      <c r="AKF85" s="138"/>
      <c r="AKG85" s="138"/>
      <c r="AKH85" s="138"/>
      <c r="AKI85" s="138"/>
      <c r="AKJ85" s="138"/>
      <c r="AKK85" s="138"/>
      <c r="AKL85" s="138"/>
      <c r="AKM85" s="138"/>
      <c r="AKN85" s="138"/>
      <c r="AKO85" s="138"/>
      <c r="AKP85" s="138"/>
      <c r="AKQ85" s="138"/>
      <c r="AKR85" s="138"/>
      <c r="AKS85" s="138"/>
      <c r="AKT85" s="138"/>
      <c r="AKU85" s="138"/>
      <c r="AKV85" s="138"/>
      <c r="AKW85" s="138"/>
      <c r="AKX85" s="138"/>
      <c r="AKY85" s="138"/>
      <c r="AKZ85" s="138"/>
      <c r="ALA85" s="138"/>
      <c r="ALB85" s="138"/>
      <c r="ALC85" s="138"/>
      <c r="ALD85" s="138"/>
      <c r="ALE85" s="138"/>
      <c r="ALF85" s="138"/>
      <c r="ALG85" s="138"/>
      <c r="ALH85" s="138"/>
      <c r="ALI85" s="138"/>
      <c r="ALJ85" s="138"/>
      <c r="ALK85" s="138"/>
      <c r="ALL85" s="138"/>
      <c r="ALM85" s="138"/>
      <c r="ALN85" s="138"/>
      <c r="ALO85" s="138"/>
      <c r="ALP85" s="138"/>
      <c r="ALV85" s="379">
        <v>403997.2</v>
      </c>
      <c r="ALW85" s="380"/>
      <c r="ALX85" s="380"/>
      <c r="ALY85" s="381"/>
      <c r="ALZ85" s="379">
        <v>0</v>
      </c>
      <c r="AMA85" s="380"/>
      <c r="AMB85" s="380"/>
      <c r="AMC85" s="381"/>
      <c r="AMD85" s="379">
        <v>0</v>
      </c>
      <c r="AME85" s="380"/>
      <c r="AMF85" s="380"/>
      <c r="AMG85" s="381"/>
    </row>
    <row r="86" spans="2:1075" ht="15.75" customHeight="1" x14ac:dyDescent="0.2">
      <c r="AF86" s="176"/>
      <c r="AG86" s="176"/>
      <c r="AH86" s="176"/>
      <c r="AI86" s="176"/>
      <c r="AJ86" s="176"/>
      <c r="DX86" s="205"/>
      <c r="DY86" s="205"/>
      <c r="DZ86" s="205"/>
      <c r="EA86" s="205"/>
      <c r="EB86" s="205"/>
      <c r="EC86" s="205"/>
      <c r="ED86" s="205"/>
      <c r="EE86" s="205"/>
      <c r="EF86" s="205"/>
      <c r="EG86" s="205"/>
      <c r="EH86" s="205"/>
      <c r="EI86" s="205"/>
      <c r="EJ86" s="205"/>
      <c r="EK86" s="205"/>
      <c r="EL86" s="205"/>
      <c r="EM86" s="205"/>
      <c r="EN86" s="205"/>
      <c r="EO86" s="205"/>
      <c r="EP86" s="205"/>
      <c r="EQ86" s="205"/>
      <c r="ER86" s="205"/>
      <c r="ES86" s="205"/>
      <c r="ET86" s="205"/>
      <c r="EU86" s="205"/>
      <c r="EV86" s="205"/>
      <c r="EW86" s="205"/>
      <c r="EX86" s="205"/>
      <c r="EY86" s="205"/>
      <c r="EZ86" s="205"/>
      <c r="FA86" s="205"/>
      <c r="FB86" s="205"/>
      <c r="FC86" s="205"/>
      <c r="FD86" s="205"/>
      <c r="FE86" s="205"/>
      <c r="FF86" s="205"/>
      <c r="FG86" s="205"/>
      <c r="FH86" s="205"/>
      <c r="HJ86" s="163"/>
      <c r="HK86" s="163"/>
      <c r="HL86" s="163"/>
      <c r="HM86" s="163"/>
      <c r="HN86" s="163"/>
      <c r="HO86" s="163"/>
      <c r="HP86" s="163"/>
      <c r="HQ86" s="163"/>
      <c r="HR86" s="163"/>
      <c r="HS86" s="163"/>
      <c r="HT86" s="163"/>
      <c r="HU86" s="163"/>
      <c r="HV86" s="163"/>
      <c r="HW86" s="163"/>
      <c r="HX86" s="163"/>
      <c r="HY86" s="163"/>
      <c r="HZ86" s="163"/>
      <c r="IA86" s="163"/>
      <c r="IB86" s="163"/>
      <c r="IC86" s="163"/>
      <c r="ID86" s="163"/>
      <c r="IE86" s="163"/>
      <c r="IF86" s="163"/>
      <c r="IG86" s="163"/>
      <c r="IH86" s="163"/>
      <c r="II86" s="163"/>
      <c r="LL86" s="339"/>
      <c r="LM86" s="339"/>
      <c r="LN86" s="339"/>
      <c r="LO86" s="339"/>
      <c r="LP86" s="339"/>
      <c r="LQ86" s="339"/>
      <c r="LR86" s="339"/>
      <c r="LS86" s="339"/>
      <c r="LT86" s="339"/>
      <c r="LU86" s="339"/>
      <c r="LV86" s="339"/>
      <c r="LW86" s="339"/>
      <c r="LX86" s="339"/>
      <c r="LY86" s="339"/>
      <c r="LZ86" s="339"/>
      <c r="MA86" s="339"/>
      <c r="MB86" s="339"/>
      <c r="MC86" s="339"/>
      <c r="MD86" s="339"/>
      <c r="ME86" s="164"/>
      <c r="MF86" s="164"/>
      <c r="MG86" s="164"/>
      <c r="MH86" s="164"/>
      <c r="MI86" s="164"/>
      <c r="MJ86" s="164"/>
      <c r="MK86" s="164"/>
      <c r="ML86" s="164"/>
      <c r="MM86" s="164"/>
      <c r="MN86" s="164"/>
      <c r="MO86" s="164"/>
      <c r="MP86" s="164"/>
      <c r="MQ86" s="164"/>
      <c r="MR86" s="164"/>
      <c r="XN86" s="176"/>
      <c r="XO86" s="205"/>
      <c r="XP86" s="205"/>
      <c r="XQ86" s="205"/>
      <c r="XR86" s="205"/>
      <c r="XS86" s="205"/>
      <c r="XT86" s="205"/>
      <c r="XU86" s="205"/>
      <c r="XV86" s="205"/>
      <c r="XW86" s="205"/>
      <c r="XX86" s="205"/>
      <c r="XY86" s="205"/>
      <c r="XZ86" s="205"/>
      <c r="YA86" s="205"/>
      <c r="YB86" s="176"/>
      <c r="YC86" s="176"/>
      <c r="YD86" s="176"/>
      <c r="YE86" s="176"/>
      <c r="AGJ86" s="115"/>
      <c r="AGK86" s="115"/>
      <c r="AGL86" s="115"/>
      <c r="AGM86" s="115"/>
      <c r="AGN86" s="115"/>
      <c r="AGO86" s="115"/>
      <c r="AGP86" s="115"/>
      <c r="AGQ86" s="115"/>
      <c r="AGR86" s="115"/>
      <c r="AGS86" s="115"/>
      <c r="AGT86" s="115"/>
      <c r="AGU86" s="115"/>
      <c r="AGV86" s="115"/>
      <c r="AGW86" s="115"/>
      <c r="AGX86" s="115"/>
      <c r="AGY86" s="115"/>
      <c r="AGZ86" s="115"/>
      <c r="AHA86" s="115"/>
      <c r="AHB86" s="115"/>
      <c r="AHC86" s="115"/>
      <c r="AHD86" s="115"/>
      <c r="AHE86" s="115"/>
      <c r="AHF86" s="115"/>
      <c r="AHH86" s="114"/>
      <c r="AHI86" s="114"/>
      <c r="AHJ86" s="114"/>
      <c r="AHK86" s="114"/>
      <c r="AHL86" s="114"/>
      <c r="AHM86" s="114"/>
      <c r="AHN86" s="114"/>
      <c r="AHO86" s="114"/>
      <c r="AHP86" s="114"/>
      <c r="AHQ86" s="114"/>
      <c r="AHR86" s="114"/>
      <c r="AHS86" s="114"/>
      <c r="AHT86" s="114"/>
      <c r="AHU86" s="114"/>
      <c r="AHV86" s="114"/>
      <c r="AHW86" s="114"/>
      <c r="AHX86" s="114"/>
      <c r="AHY86" s="114"/>
      <c r="AHZ86" s="114"/>
      <c r="AIA86" s="205"/>
      <c r="AIB86" s="205"/>
      <c r="AIC86" s="205"/>
      <c r="AID86" s="205"/>
      <c r="AIE86" s="205"/>
      <c r="AIF86" s="205"/>
      <c r="AIG86" s="205"/>
      <c r="AIH86" s="205"/>
      <c r="AII86" s="205"/>
      <c r="AIJ86" s="205"/>
      <c r="AIK86" s="205"/>
      <c r="AIL86" s="205"/>
      <c r="AIM86" s="205"/>
      <c r="AIN86" s="205"/>
      <c r="AIO86" s="138"/>
      <c r="AIP86" s="138"/>
      <c r="AIQ86" s="138"/>
      <c r="AIR86" s="138"/>
      <c r="AIS86" s="138"/>
      <c r="AIT86" s="138"/>
      <c r="AIU86" s="160"/>
      <c r="AIV86" s="160"/>
      <c r="AIW86" s="160"/>
      <c r="AIX86" s="160"/>
      <c r="AJC86" s="138"/>
      <c r="AJD86" s="138"/>
      <c r="AJE86" s="138"/>
      <c r="AJF86" s="138"/>
      <c r="AJG86" s="138"/>
      <c r="AJH86" s="138"/>
      <c r="AJI86" s="138"/>
      <c r="AJJ86" s="138"/>
      <c r="AJK86" s="138"/>
      <c r="AJL86" s="138"/>
      <c r="AJM86" s="138"/>
      <c r="AJN86" s="138"/>
      <c r="AJO86" s="138"/>
      <c r="AJP86" s="138"/>
      <c r="AJQ86" s="138"/>
      <c r="AJR86" s="138"/>
      <c r="AJS86" s="138"/>
      <c r="AJT86" s="138"/>
      <c r="AJU86" s="138"/>
      <c r="AJV86" s="138"/>
      <c r="AJW86" s="138"/>
      <c r="AJX86" s="145"/>
      <c r="AJY86" s="138"/>
      <c r="AJZ86" s="138"/>
      <c r="AKA86" s="138"/>
      <c r="AKB86" s="138"/>
      <c r="AKC86" s="138"/>
      <c r="AKD86" s="138"/>
      <c r="AKE86" s="138"/>
      <c r="AKF86" s="138"/>
      <c r="AKG86" s="138"/>
      <c r="AKH86" s="138"/>
      <c r="AKI86" s="138"/>
      <c r="AKJ86" s="138"/>
      <c r="AKK86" s="138"/>
      <c r="AKL86" s="138"/>
      <c r="AKM86" s="138"/>
      <c r="AKN86" s="138"/>
      <c r="AKO86" s="138"/>
      <c r="AKP86" s="138"/>
      <c r="AKQ86" s="138"/>
      <c r="AKR86" s="138"/>
      <c r="AKS86" s="138"/>
      <c r="AKT86" s="138"/>
      <c r="AKU86" s="138"/>
      <c r="AKV86" s="138"/>
      <c r="AKW86" s="138"/>
      <c r="AKX86" s="138"/>
      <c r="AKY86" s="138"/>
      <c r="AKZ86" s="138"/>
      <c r="ALA86" s="138"/>
      <c r="ALB86" s="138"/>
      <c r="ALC86" s="138"/>
      <c r="ALD86" s="138"/>
      <c r="ALE86" s="138"/>
      <c r="ALF86" s="138"/>
      <c r="ALG86" s="138"/>
      <c r="ALH86" s="138"/>
      <c r="ALI86" s="138"/>
      <c r="ALJ86" s="138"/>
      <c r="ALK86" s="138"/>
      <c r="ALL86" s="138"/>
      <c r="ALM86" s="138"/>
      <c r="ALN86" s="138"/>
      <c r="ALO86" s="138"/>
      <c r="ALP86" s="138"/>
      <c r="ALV86" s="378"/>
      <c r="ALW86" s="378"/>
      <c r="ALX86" s="378"/>
      <c r="ALY86" s="378"/>
      <c r="ALZ86" s="378"/>
      <c r="AMA86" s="378"/>
      <c r="AMB86" s="378"/>
      <c r="AMC86" s="378"/>
    </row>
    <row r="87" spans="2:1075" ht="15.75" customHeight="1" x14ac:dyDescent="0.2">
      <c r="DX87" s="205"/>
      <c r="DY87" s="205"/>
      <c r="DZ87" s="205"/>
      <c r="EA87" s="205"/>
      <c r="EB87" s="205"/>
      <c r="EC87" s="205"/>
      <c r="ED87" s="205"/>
      <c r="EE87" s="205"/>
      <c r="EF87" s="205"/>
      <c r="EG87" s="205"/>
      <c r="EH87" s="205"/>
      <c r="EI87" s="205"/>
      <c r="EJ87" s="205"/>
      <c r="EK87" s="205"/>
      <c r="EL87" s="205"/>
      <c r="EM87" s="205"/>
      <c r="EN87" s="205"/>
      <c r="EO87" s="205"/>
      <c r="EP87" s="205"/>
      <c r="EQ87" s="205"/>
      <c r="ER87" s="205"/>
      <c r="ES87" s="205"/>
      <c r="ET87" s="205"/>
      <c r="EU87" s="205"/>
      <c r="EV87" s="205"/>
      <c r="EW87" s="205"/>
      <c r="EX87" s="205"/>
      <c r="EY87" s="205"/>
      <c r="EZ87" s="205"/>
      <c r="FA87" s="205"/>
      <c r="FB87" s="205"/>
      <c r="FC87" s="205"/>
      <c r="FD87" s="205"/>
      <c r="FE87" s="205"/>
      <c r="FF87" s="205"/>
      <c r="FG87" s="205"/>
      <c r="FH87" s="205"/>
      <c r="GN87" s="312" t="s">
        <v>329</v>
      </c>
      <c r="GO87" s="312"/>
      <c r="GP87" s="312"/>
      <c r="GQ87" s="312"/>
      <c r="GR87" s="312"/>
      <c r="GS87" s="312"/>
      <c r="GT87" s="312"/>
      <c r="GU87" s="312"/>
      <c r="GV87" s="312"/>
      <c r="GW87" s="312"/>
      <c r="GX87" s="312"/>
      <c r="GY87" s="312"/>
      <c r="HJ87" s="163"/>
      <c r="HK87" s="163"/>
      <c r="HL87" s="163"/>
      <c r="HM87" s="163"/>
      <c r="HN87" s="163"/>
      <c r="HO87" s="163"/>
      <c r="HP87" s="163"/>
      <c r="HQ87" s="163"/>
      <c r="HR87" s="163"/>
      <c r="HS87" s="163"/>
      <c r="HT87" s="163"/>
      <c r="HU87" s="163"/>
      <c r="HV87" s="163"/>
      <c r="HW87" s="163"/>
      <c r="HX87" s="163"/>
      <c r="HY87" s="163"/>
      <c r="HZ87" s="163"/>
      <c r="IA87" s="163"/>
      <c r="IB87" s="163"/>
      <c r="IC87" s="163"/>
      <c r="ID87" s="163"/>
      <c r="IE87" s="163"/>
      <c r="IF87" s="163"/>
      <c r="IG87" s="163"/>
      <c r="IH87" s="163"/>
      <c r="II87" s="163"/>
      <c r="LL87" s="305" t="s">
        <v>372</v>
      </c>
      <c r="LM87" s="306"/>
      <c r="LN87" s="306"/>
      <c r="LO87" s="306"/>
      <c r="LP87" s="306"/>
      <c r="LQ87" s="306"/>
      <c r="LR87" s="307"/>
      <c r="LS87" s="308" t="s">
        <v>80</v>
      </c>
      <c r="LT87" s="309"/>
      <c r="LU87" s="310"/>
      <c r="LV87" s="311" t="s">
        <v>81</v>
      </c>
      <c r="LW87" s="309"/>
      <c r="LX87" s="310"/>
      <c r="LY87" s="311" t="s">
        <v>82</v>
      </c>
      <c r="LZ87" s="309"/>
      <c r="MA87" s="309"/>
      <c r="MB87" s="340" t="s">
        <v>89</v>
      </c>
      <c r="MC87" s="340"/>
      <c r="MD87" s="340"/>
      <c r="ME87" s="164"/>
      <c r="MF87" s="164"/>
      <c r="MG87" s="164"/>
      <c r="MH87" s="164"/>
      <c r="MI87" s="164"/>
      <c r="MJ87" s="164"/>
      <c r="MK87" s="164"/>
      <c r="ML87" s="164"/>
      <c r="MM87" s="164"/>
      <c r="MN87" s="164"/>
      <c r="MO87" s="164"/>
      <c r="MP87" s="164"/>
      <c r="MQ87" s="164"/>
      <c r="MR87" s="164"/>
      <c r="XO87" s="205"/>
      <c r="XP87" s="205"/>
      <c r="XQ87" s="205"/>
      <c r="XR87" s="205"/>
      <c r="XS87" s="205"/>
      <c r="XT87" s="205"/>
      <c r="XU87" s="205"/>
      <c r="XV87" s="205"/>
      <c r="XW87" s="205"/>
      <c r="XX87" s="205"/>
      <c r="XY87" s="205"/>
      <c r="XZ87" s="205"/>
      <c r="YA87" s="205"/>
      <c r="AGJ87" s="115"/>
      <c r="AGK87" s="115"/>
      <c r="AGL87" s="115"/>
      <c r="AGM87" s="115"/>
      <c r="AGN87" s="115"/>
      <c r="AGO87" s="115"/>
      <c r="AGP87" s="115"/>
      <c r="AGQ87" s="115"/>
      <c r="AGR87" s="115"/>
      <c r="AGS87" s="115"/>
      <c r="AGT87" s="115"/>
      <c r="AGU87" s="115"/>
      <c r="AGV87" s="115"/>
      <c r="AGW87" s="115"/>
      <c r="AGX87" s="115"/>
      <c r="AGY87" s="115"/>
      <c r="AGZ87" s="115"/>
      <c r="AHA87" s="115"/>
      <c r="AHB87" s="115"/>
      <c r="AHC87" s="115"/>
      <c r="AHD87" s="115"/>
      <c r="AHE87" s="115"/>
      <c r="AHF87" s="115"/>
      <c r="AHX87" s="156"/>
      <c r="AHY87" s="156"/>
      <c r="AHZ87" s="156"/>
      <c r="AIA87" s="205"/>
      <c r="AIB87" s="205"/>
      <c r="AIC87" s="205"/>
      <c r="AID87" s="205"/>
      <c r="AIE87" s="205"/>
      <c r="AIF87" s="205"/>
      <c r="AIG87" s="205"/>
      <c r="AIH87" s="205"/>
      <c r="AII87" s="205"/>
      <c r="AIJ87" s="205"/>
      <c r="AIK87" s="205"/>
      <c r="AIL87" s="205"/>
      <c r="AIM87" s="205"/>
      <c r="AIN87" s="205"/>
      <c r="AIO87" s="138"/>
      <c r="AIP87" s="138"/>
      <c r="AIQ87" s="144"/>
      <c r="AIR87" s="138"/>
      <c r="AIS87" s="138"/>
      <c r="AIT87" s="138"/>
      <c r="AIU87" s="160"/>
      <c r="AIV87" s="160"/>
      <c r="AIW87" s="160"/>
      <c r="AIX87" s="160"/>
      <c r="AJC87" s="138"/>
      <c r="AJD87" s="138"/>
      <c r="AJE87" s="138"/>
      <c r="AJF87" s="138"/>
      <c r="AJG87" s="138"/>
      <c r="AJH87" s="138"/>
      <c r="AJI87" s="138"/>
      <c r="AJJ87" s="138"/>
      <c r="AJK87" s="138"/>
      <c r="AJL87" s="138"/>
      <c r="AJM87" s="138"/>
      <c r="AJN87" s="138"/>
      <c r="AJO87" s="138"/>
      <c r="AJP87" s="138"/>
      <c r="AJQ87" s="138"/>
      <c r="AJR87" s="138"/>
      <c r="AJS87" s="138"/>
      <c r="AJT87" s="138"/>
      <c r="AJU87" s="138"/>
      <c r="AJV87" s="138"/>
      <c r="AJW87" s="138"/>
      <c r="AJX87" s="145"/>
      <c r="AJY87" s="138"/>
      <c r="AJZ87" s="138"/>
      <c r="AKA87" s="138"/>
      <c r="AKB87" s="138"/>
      <c r="AKC87" s="138"/>
      <c r="AKD87" s="138"/>
      <c r="AKE87" s="138"/>
      <c r="AKF87" s="138"/>
      <c r="AKG87" s="138"/>
      <c r="AKH87" s="138"/>
      <c r="AKI87" s="138"/>
      <c r="AKJ87" s="138"/>
      <c r="AKK87" s="138"/>
      <c r="AKL87" s="138"/>
      <c r="AKM87" s="138"/>
      <c r="AKN87" s="138"/>
      <c r="AKO87" s="138"/>
      <c r="AKP87" s="138"/>
      <c r="AKQ87" s="138"/>
      <c r="AKR87" s="138"/>
      <c r="AKS87" s="138"/>
      <c r="AKT87" s="138"/>
      <c r="AKU87" s="374"/>
      <c r="AKV87" s="373"/>
      <c r="AKW87" s="373"/>
      <c r="AKX87" s="373"/>
      <c r="AKY87" s="373"/>
      <c r="AKZ87" s="373"/>
      <c r="ALA87" s="10"/>
      <c r="ALB87" s="10"/>
      <c r="ALC87" s="10"/>
      <c r="ALD87" s="10"/>
      <c r="ALE87" s="10"/>
      <c r="ALF87" s="10"/>
      <c r="ALG87" s="372"/>
      <c r="ALH87" s="373"/>
      <c r="ALI87" s="373"/>
      <c r="ALJ87" s="10"/>
      <c r="ALK87" s="10"/>
      <c r="ALL87" s="10"/>
      <c r="ALM87" s="10"/>
      <c r="ALN87" s="138"/>
      <c r="ALO87" s="138"/>
      <c r="ALP87" s="138"/>
    </row>
    <row r="88" spans="2:1075" ht="15.75" customHeight="1" x14ac:dyDescent="0.2">
      <c r="DX88" s="205"/>
      <c r="DY88" s="205"/>
      <c r="DZ88" s="205"/>
      <c r="EA88" s="205"/>
      <c r="EB88" s="205"/>
      <c r="EC88" s="205"/>
      <c r="ED88" s="205"/>
      <c r="EE88" s="205"/>
      <c r="EF88" s="205"/>
      <c r="EG88" s="205"/>
      <c r="EH88" s="205"/>
      <c r="EI88" s="205"/>
      <c r="EJ88" s="205"/>
      <c r="EK88" s="205"/>
      <c r="EL88" s="205"/>
      <c r="EM88" s="205"/>
      <c r="EN88" s="205"/>
      <c r="EO88" s="205"/>
      <c r="EP88" s="205"/>
      <c r="EQ88" s="205"/>
      <c r="ER88" s="205"/>
      <c r="ES88" s="205"/>
      <c r="ET88" s="205"/>
      <c r="EU88" s="205"/>
      <c r="EV88" s="205"/>
      <c r="EW88" s="205"/>
      <c r="EX88" s="205"/>
      <c r="EY88" s="205"/>
      <c r="EZ88" s="205"/>
      <c r="FA88" s="205"/>
      <c r="FB88" s="205"/>
      <c r="FC88" s="205"/>
      <c r="FD88" s="205"/>
      <c r="FE88" s="205"/>
      <c r="FF88" s="205"/>
      <c r="FG88" s="205"/>
      <c r="FH88" s="205"/>
      <c r="GN88" s="313" t="s">
        <v>254</v>
      </c>
      <c r="GO88" s="313"/>
      <c r="GP88" s="313"/>
      <c r="GQ88" s="313"/>
      <c r="GR88" s="313" t="s">
        <v>255</v>
      </c>
      <c r="GS88" s="313"/>
      <c r="GT88" s="313"/>
      <c r="GU88" s="313"/>
      <c r="GV88" s="313" t="s">
        <v>94</v>
      </c>
      <c r="GW88" s="313"/>
      <c r="GX88" s="313"/>
      <c r="GY88" s="313"/>
      <c r="LL88" s="347" t="s">
        <v>368</v>
      </c>
      <c r="LM88" s="348"/>
      <c r="LN88" s="348"/>
      <c r="LO88" s="348"/>
      <c r="LP88" s="348"/>
      <c r="LQ88" s="348"/>
      <c r="LR88" s="349"/>
      <c r="LS88" s="350"/>
      <c r="LT88" s="351"/>
      <c r="LU88" s="352"/>
      <c r="LV88" s="350"/>
      <c r="LW88" s="351"/>
      <c r="LX88" s="352"/>
      <c r="LY88" s="353"/>
      <c r="LZ88" s="351"/>
      <c r="MA88" s="351"/>
      <c r="MB88" s="340" t="s">
        <v>116</v>
      </c>
      <c r="MC88" s="340"/>
      <c r="MD88" s="340"/>
      <c r="ME88" s="164"/>
      <c r="MF88" s="164"/>
      <c r="MG88" s="164"/>
      <c r="MH88" s="164"/>
      <c r="MI88" s="164"/>
      <c r="MJ88" s="164"/>
      <c r="MK88" s="164"/>
      <c r="ML88" s="164"/>
      <c r="MM88" s="164"/>
      <c r="MN88" s="164"/>
      <c r="MO88" s="164"/>
      <c r="MP88" s="164"/>
      <c r="MQ88" s="164"/>
      <c r="MR88" s="164"/>
      <c r="XO88" s="205"/>
      <c r="XP88" s="205"/>
      <c r="XQ88" s="205"/>
      <c r="XR88" s="205"/>
      <c r="XS88" s="205"/>
      <c r="XT88" s="205"/>
      <c r="XU88" s="205"/>
      <c r="XV88" s="205"/>
      <c r="XW88" s="205"/>
      <c r="XX88" s="205"/>
      <c r="XY88" s="205"/>
      <c r="XZ88" s="205"/>
      <c r="YA88" s="205"/>
      <c r="AGJ88" s="115"/>
      <c r="AGK88" s="115"/>
      <c r="AGL88" s="115"/>
      <c r="AGM88" s="115"/>
      <c r="AGN88" s="115"/>
      <c r="AGO88" s="115"/>
      <c r="AGP88" s="115"/>
      <c r="AGQ88" s="115"/>
      <c r="AGR88" s="115"/>
      <c r="AGS88" s="115"/>
      <c r="AGT88" s="115"/>
      <c r="AGU88" s="115"/>
      <c r="AGV88" s="115"/>
      <c r="AGW88" s="115"/>
      <c r="AGX88" s="115"/>
      <c r="AGY88" s="115"/>
      <c r="AGZ88" s="115"/>
      <c r="AHA88" s="115"/>
      <c r="AHB88" s="115"/>
      <c r="AHC88" s="115"/>
      <c r="AHD88" s="115"/>
      <c r="AHE88" s="115"/>
      <c r="AHF88" s="115"/>
      <c r="AHX88" s="156"/>
      <c r="AHY88" s="156"/>
      <c r="AHZ88" s="156"/>
      <c r="AIA88" s="205"/>
      <c r="AIB88" s="205"/>
      <c r="AIC88" s="205"/>
      <c r="AID88" s="205"/>
      <c r="AIE88" s="205"/>
      <c r="AIF88" s="205"/>
      <c r="AIG88" s="205"/>
      <c r="AIH88" s="205"/>
      <c r="AII88" s="205"/>
      <c r="AIJ88" s="205"/>
      <c r="AIK88" s="205"/>
      <c r="AIL88" s="205"/>
      <c r="AIM88" s="205"/>
      <c r="AIN88" s="205"/>
      <c r="AIO88" s="205"/>
      <c r="AIP88" s="205"/>
      <c r="AIQ88" s="205"/>
      <c r="AIR88" s="205"/>
      <c r="AIS88" s="205"/>
      <c r="AIT88" s="205"/>
      <c r="AIU88" s="205"/>
      <c r="AIV88" s="205"/>
      <c r="AIW88" s="205"/>
      <c r="AIX88" s="205"/>
      <c r="AIZ88" s="153"/>
      <c r="AJA88" s="153"/>
      <c r="AJB88" s="153"/>
      <c r="AJC88" s="138"/>
      <c r="AJD88" s="138"/>
      <c r="AJE88" s="138"/>
      <c r="AJF88" s="138"/>
      <c r="AJG88" s="138"/>
      <c r="AJH88" s="138"/>
      <c r="AJI88" s="138"/>
      <c r="AJJ88" s="138"/>
      <c r="AJK88" s="138"/>
      <c r="AJL88" s="138"/>
      <c r="AJM88" s="138"/>
      <c r="AJN88" s="138"/>
      <c r="AJO88" s="138"/>
      <c r="AJP88" s="138"/>
      <c r="AJQ88" s="138"/>
      <c r="AJR88" s="138"/>
      <c r="AJS88" s="138"/>
      <c r="AJT88" s="138"/>
      <c r="AJU88" s="138"/>
      <c r="AJV88" s="138"/>
      <c r="AJW88" s="138"/>
      <c r="AJX88" s="145"/>
      <c r="AJY88" s="138"/>
      <c r="AJZ88" s="138"/>
      <c r="AKA88" s="138"/>
      <c r="AKB88" s="138"/>
      <c r="AKC88" s="138"/>
      <c r="AKD88" s="138"/>
      <c r="AKE88" s="138"/>
      <c r="AKF88" s="138"/>
      <c r="AKG88" s="138"/>
      <c r="AKH88" s="138"/>
      <c r="AKI88" s="138"/>
      <c r="AKJ88" s="138"/>
      <c r="AKK88" s="138"/>
      <c r="AKL88" s="138"/>
      <c r="AKM88" s="138"/>
      <c r="AKN88" s="138"/>
      <c r="AKO88" s="138"/>
      <c r="AKP88" s="138"/>
      <c r="AKQ88" s="138"/>
      <c r="AKR88" s="138"/>
      <c r="AKS88" s="138"/>
      <c r="AKT88" s="138"/>
      <c r="AKU88" s="393"/>
      <c r="AKV88" s="373"/>
      <c r="AKW88" s="373"/>
      <c r="AKX88" s="373"/>
      <c r="AKY88" s="373"/>
      <c r="AKZ88" s="373"/>
      <c r="ALA88" s="372"/>
      <c r="ALB88" s="373"/>
      <c r="ALC88" s="373"/>
      <c r="ALD88" s="372"/>
      <c r="ALE88" s="373"/>
      <c r="ALF88" s="373"/>
      <c r="ALG88" s="372"/>
      <c r="ALH88" s="373"/>
      <c r="ALI88" s="373"/>
      <c r="ALJ88" s="392"/>
      <c r="ALK88" s="373"/>
      <c r="ALL88" s="373"/>
      <c r="ALM88" s="373"/>
      <c r="ALN88" s="138"/>
      <c r="ALO88" s="138"/>
      <c r="ALP88" s="138"/>
    </row>
    <row r="89" spans="2:1075" ht="15.75" customHeight="1" x14ac:dyDescent="0.2">
      <c r="DX89" s="205"/>
      <c r="DY89" s="205"/>
      <c r="DZ89" s="205"/>
      <c r="EA89" s="205"/>
      <c r="EB89" s="205"/>
      <c r="EC89" s="205"/>
      <c r="ED89" s="205"/>
      <c r="EE89" s="205"/>
      <c r="EF89" s="205"/>
      <c r="EG89" s="205"/>
      <c r="EH89" s="205"/>
      <c r="EI89" s="205"/>
      <c r="EJ89" s="205"/>
      <c r="EK89" s="205"/>
      <c r="EL89" s="205"/>
      <c r="EM89" s="205"/>
      <c r="EN89" s="205"/>
      <c r="EO89" s="205"/>
      <c r="EP89" s="205"/>
      <c r="EQ89" s="205"/>
      <c r="ER89" s="205"/>
      <c r="ES89" s="205"/>
      <c r="ET89" s="205"/>
      <c r="EU89" s="205"/>
      <c r="EV89" s="205"/>
      <c r="EW89" s="205"/>
      <c r="EX89" s="205"/>
      <c r="EY89" s="205"/>
      <c r="EZ89" s="205"/>
      <c r="FA89" s="205"/>
      <c r="FB89" s="205"/>
      <c r="FC89" s="205"/>
      <c r="FD89" s="205"/>
      <c r="FE89" s="205"/>
      <c r="FF89" s="205"/>
      <c r="FG89" s="205"/>
      <c r="FH89" s="205"/>
      <c r="GN89" s="476">
        <v>0</v>
      </c>
      <c r="GO89" s="476"/>
      <c r="GP89" s="476"/>
      <c r="GQ89" s="476"/>
      <c r="GR89" s="475">
        <v>4334</v>
      </c>
      <c r="GS89" s="475"/>
      <c r="GT89" s="475"/>
      <c r="GU89" s="475"/>
      <c r="GV89" s="475">
        <f>GR89-GN89</f>
        <v>4334</v>
      </c>
      <c r="GW89" s="475"/>
      <c r="GX89" s="475"/>
      <c r="GY89" s="475"/>
      <c r="LL89" s="347" t="s">
        <v>369</v>
      </c>
      <c r="LM89" s="348"/>
      <c r="LN89" s="348"/>
      <c r="LO89" s="348"/>
      <c r="LP89" s="348"/>
      <c r="LQ89" s="348"/>
      <c r="LR89" s="349"/>
      <c r="LS89" s="350"/>
      <c r="LT89" s="351"/>
      <c r="LU89" s="352"/>
      <c r="LV89" s="350"/>
      <c r="LW89" s="351"/>
      <c r="LX89" s="352"/>
      <c r="LY89" s="353"/>
      <c r="LZ89" s="351"/>
      <c r="MA89" s="351"/>
      <c r="MB89" s="340" t="s">
        <v>116</v>
      </c>
      <c r="MC89" s="340"/>
      <c r="MD89" s="340"/>
      <c r="ME89" s="164"/>
      <c r="MF89" s="164"/>
      <c r="MG89" s="164"/>
      <c r="MH89" s="164"/>
      <c r="MI89" s="164"/>
      <c r="MJ89" s="164"/>
      <c r="MK89" s="164"/>
      <c r="ML89" s="164"/>
      <c r="MM89" s="164"/>
      <c r="MN89" s="164"/>
      <c r="MO89" s="164"/>
      <c r="MP89" s="164"/>
      <c r="MQ89" s="164"/>
      <c r="MR89" s="164"/>
      <c r="XO89" s="205"/>
      <c r="XP89" s="205"/>
      <c r="XQ89" s="205"/>
      <c r="XR89" s="205"/>
      <c r="XS89" s="205"/>
      <c r="XT89" s="205"/>
      <c r="XU89" s="205"/>
      <c r="XV89" s="205"/>
      <c r="XW89" s="205"/>
      <c r="XX89" s="205"/>
      <c r="XY89" s="205"/>
      <c r="XZ89" s="205"/>
      <c r="YA89" s="205"/>
      <c r="AGJ89" s="115"/>
      <c r="AGK89" s="115"/>
      <c r="AGL89" s="115"/>
      <c r="AGM89" s="115"/>
      <c r="AGN89" s="115"/>
      <c r="AGO89" s="115"/>
      <c r="AGP89" s="115"/>
      <c r="AGQ89" s="115"/>
      <c r="AGR89" s="115"/>
      <c r="AGS89" s="115"/>
      <c r="AGT89" s="115"/>
      <c r="AGU89" s="115"/>
      <c r="AGV89" s="115"/>
      <c r="AGW89" s="115"/>
      <c r="AGX89" s="115"/>
      <c r="AGY89" s="115"/>
      <c r="AGZ89" s="115"/>
      <c r="AHA89" s="115"/>
      <c r="AHB89" s="115"/>
      <c r="AHC89" s="115"/>
      <c r="AHD89" s="115"/>
      <c r="AHE89" s="115"/>
      <c r="AHF89" s="115"/>
      <c r="AHX89" s="156"/>
      <c r="AHY89" s="156"/>
      <c r="AHZ89" s="156"/>
      <c r="AIA89" s="205"/>
      <c r="AIB89" s="205"/>
      <c r="AIC89" s="205"/>
      <c r="AID89" s="205"/>
      <c r="AIE89" s="205"/>
      <c r="AIF89" s="205"/>
      <c r="AIG89" s="205"/>
      <c r="AIH89" s="205"/>
      <c r="AII89" s="205"/>
      <c r="AIJ89" s="205"/>
      <c r="AIK89" s="205"/>
      <c r="AIL89" s="205"/>
      <c r="AIM89" s="205"/>
      <c r="AIN89" s="205"/>
      <c r="AIO89" s="205"/>
      <c r="AIP89" s="205"/>
      <c r="AIQ89" s="205"/>
      <c r="AIR89" s="205"/>
      <c r="AIS89" s="205"/>
      <c r="AIT89" s="205"/>
      <c r="AIU89" s="205"/>
      <c r="AIV89" s="205"/>
      <c r="AIW89" s="205"/>
      <c r="AIX89" s="205"/>
      <c r="AIZ89" s="153"/>
      <c r="AJA89" s="153"/>
      <c r="AJB89" s="153"/>
      <c r="AJC89" s="138"/>
      <c r="AJD89" s="138"/>
      <c r="AJE89" s="138"/>
      <c r="AJF89" s="138"/>
      <c r="AJG89" s="138"/>
      <c r="AJH89" s="138"/>
      <c r="AJI89" s="138"/>
      <c r="AJJ89" s="138"/>
      <c r="AJK89" s="138"/>
      <c r="AJL89" s="138"/>
      <c r="AJM89" s="138"/>
      <c r="AJN89" s="138"/>
      <c r="AJO89" s="138"/>
      <c r="AJP89" s="138"/>
      <c r="AJQ89" s="138"/>
      <c r="AJR89" s="138"/>
      <c r="AJS89" s="138"/>
      <c r="AJT89" s="138"/>
      <c r="AJU89" s="138"/>
      <c r="AJV89" s="138"/>
      <c r="AJW89" s="138"/>
      <c r="AJX89" s="145"/>
      <c r="AJY89" s="138"/>
      <c r="AJZ89" s="138"/>
      <c r="AKA89" s="138"/>
      <c r="AKB89" s="138"/>
      <c r="AKC89" s="138"/>
      <c r="AKD89" s="138"/>
      <c r="AKE89" s="138"/>
      <c r="AKF89" s="138"/>
      <c r="AKG89" s="138"/>
      <c r="AKH89" s="138"/>
      <c r="AKI89" s="138"/>
      <c r="AKJ89" s="138"/>
      <c r="AKK89" s="138"/>
      <c r="AKL89" s="138"/>
      <c r="AKM89" s="138"/>
      <c r="AKN89" s="138"/>
      <c r="AKO89" s="138"/>
      <c r="AKP89" s="138"/>
      <c r="AKQ89" s="138"/>
      <c r="AKR89" s="138"/>
      <c r="AKS89" s="138"/>
      <c r="AKT89" s="138"/>
      <c r="AKU89" s="393"/>
      <c r="AKV89" s="373"/>
      <c r="AKW89" s="373"/>
      <c r="AKX89" s="373"/>
      <c r="AKY89" s="373"/>
      <c r="AKZ89" s="373"/>
      <c r="ALA89" s="372"/>
      <c r="ALB89" s="373"/>
      <c r="ALC89" s="373"/>
      <c r="ALD89" s="372"/>
      <c r="ALE89" s="373"/>
      <c r="ALF89" s="373"/>
      <c r="ALG89" s="372"/>
      <c r="ALH89" s="373"/>
      <c r="ALI89" s="373"/>
      <c r="ALJ89" s="392"/>
      <c r="ALK89" s="373"/>
      <c r="ALL89" s="373"/>
      <c r="ALM89" s="373"/>
      <c r="ALN89" s="138"/>
      <c r="ALO89" s="138"/>
      <c r="ALP89" s="138"/>
    </row>
    <row r="90" spans="2:1075" ht="15.75" customHeight="1" x14ac:dyDescent="0.2">
      <c r="DX90" s="205"/>
      <c r="DY90" s="205"/>
      <c r="DZ90" s="205"/>
      <c r="EA90" s="205"/>
      <c r="EB90" s="205"/>
      <c r="EC90" s="205"/>
      <c r="ED90" s="205"/>
      <c r="EE90" s="205"/>
      <c r="EF90" s="205"/>
      <c r="EG90" s="205"/>
      <c r="EH90" s="205"/>
      <c r="EI90" s="205"/>
      <c r="EJ90" s="205"/>
      <c r="EK90" s="205"/>
      <c r="EL90" s="205"/>
      <c r="EM90" s="205"/>
      <c r="EN90" s="205"/>
      <c r="EO90" s="205"/>
      <c r="EP90" s="205"/>
      <c r="EQ90" s="205"/>
      <c r="ER90" s="205"/>
      <c r="ES90" s="205"/>
      <c r="ET90" s="205"/>
      <c r="EU90" s="205"/>
      <c r="EV90" s="205"/>
      <c r="EW90" s="205"/>
      <c r="EX90" s="205"/>
      <c r="EY90" s="205"/>
      <c r="EZ90" s="205"/>
      <c r="FA90" s="205"/>
      <c r="FB90" s="205"/>
      <c r="FC90" s="205"/>
      <c r="FD90" s="205"/>
      <c r="FE90" s="205"/>
      <c r="FF90" s="205"/>
      <c r="FG90" s="205"/>
      <c r="FH90" s="205"/>
      <c r="LL90" s="205"/>
      <c r="LM90" s="205"/>
      <c r="LN90" s="205"/>
      <c r="LO90" s="205"/>
      <c r="LP90" s="205"/>
      <c r="LQ90" s="205"/>
      <c r="LR90" s="205"/>
      <c r="LS90" s="205"/>
      <c r="LT90" s="205"/>
      <c r="LU90" s="205"/>
      <c r="LV90" s="205"/>
      <c r="LW90" s="205"/>
      <c r="LX90" s="205"/>
      <c r="LY90" s="205"/>
      <c r="LZ90" s="205"/>
      <c r="MA90" s="205"/>
      <c r="MB90" s="205"/>
      <c r="MC90" s="205"/>
      <c r="MD90" s="205"/>
      <c r="ME90" s="164"/>
      <c r="MF90" s="164"/>
      <c r="MG90" s="164"/>
      <c r="MH90" s="164"/>
      <c r="MI90" s="164"/>
      <c r="MJ90" s="164"/>
      <c r="MK90" s="164"/>
      <c r="ML90" s="164"/>
      <c r="MM90" s="164"/>
      <c r="MN90" s="164"/>
      <c r="MO90" s="164"/>
      <c r="MP90" s="164"/>
      <c r="MQ90" s="164"/>
      <c r="MR90" s="164"/>
      <c r="XO90" s="205"/>
      <c r="XP90" s="205"/>
      <c r="XQ90" s="205"/>
      <c r="XR90" s="205"/>
      <c r="XS90" s="205"/>
      <c r="XT90" s="205"/>
      <c r="XU90" s="205"/>
      <c r="XV90" s="205"/>
      <c r="XW90" s="205"/>
      <c r="XX90" s="205"/>
      <c r="XY90" s="205"/>
      <c r="XZ90" s="205"/>
      <c r="YA90" s="205"/>
      <c r="AGJ90" s="115"/>
      <c r="AGK90" s="115"/>
      <c r="AGL90" s="115"/>
      <c r="AGM90" s="115"/>
      <c r="AGN90" s="115"/>
      <c r="AGO90" s="115"/>
      <c r="AGP90" s="115"/>
      <c r="AGQ90" s="115"/>
      <c r="AGR90" s="115"/>
      <c r="AGS90" s="115"/>
      <c r="AGT90" s="115"/>
      <c r="AGU90" s="115"/>
      <c r="AGV90" s="115"/>
      <c r="AGW90" s="115"/>
      <c r="AGX90" s="115"/>
      <c r="AGY90" s="115"/>
      <c r="AGZ90" s="115"/>
      <c r="AHA90" s="115"/>
      <c r="AHB90" s="115"/>
      <c r="AHC90" s="115"/>
      <c r="AHD90" s="115"/>
      <c r="AHE90" s="115"/>
      <c r="AHF90" s="115"/>
      <c r="AHX90" s="156"/>
      <c r="AHY90" s="156"/>
      <c r="AHZ90" s="156"/>
      <c r="AIA90" s="205"/>
      <c r="AIB90" s="205"/>
      <c r="AIC90" s="205"/>
      <c r="AID90" s="205"/>
      <c r="AIE90" s="205"/>
      <c r="AIF90" s="205"/>
      <c r="AIG90" s="205"/>
      <c r="AIH90" s="205"/>
      <c r="AII90" s="205"/>
      <c r="AIJ90" s="205"/>
      <c r="AIK90" s="205"/>
      <c r="AIL90" s="205"/>
      <c r="AIM90" s="205"/>
      <c r="AIN90" s="205"/>
      <c r="AIO90" s="205"/>
      <c r="AIP90" s="205"/>
      <c r="AIQ90" s="205"/>
      <c r="AIR90" s="205"/>
      <c r="AIS90" s="205"/>
      <c r="AIT90" s="205"/>
      <c r="AIU90" s="205"/>
      <c r="AIV90" s="205"/>
      <c r="AIW90" s="205"/>
      <c r="AIX90" s="205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38"/>
      <c r="AJJ90" s="138"/>
      <c r="AJK90" s="138"/>
      <c r="AJL90" s="138"/>
      <c r="AJO90" s="138"/>
      <c r="AJP90" s="138"/>
      <c r="AJQ90" s="372"/>
      <c r="AJR90" s="372"/>
      <c r="AJS90" s="372"/>
      <c r="AJT90" s="372"/>
      <c r="AJU90" s="372"/>
      <c r="AJV90" s="372"/>
      <c r="AJW90" s="372"/>
      <c r="AJX90" s="145"/>
      <c r="AJY90" s="138"/>
      <c r="AJZ90" s="138"/>
      <c r="AKA90" s="138"/>
      <c r="AKB90" s="138"/>
      <c r="AKC90" s="138"/>
      <c r="AKD90" s="138"/>
      <c r="AKE90" s="138"/>
      <c r="AKF90" s="138"/>
      <c r="AKG90" s="138"/>
      <c r="AKH90" s="138"/>
      <c r="AKI90" s="138"/>
      <c r="AKJ90" s="138"/>
      <c r="AKK90" s="138"/>
      <c r="AKL90" s="138"/>
      <c r="AKM90" s="138"/>
      <c r="AKN90" s="138"/>
      <c r="AKO90" s="138"/>
      <c r="AKP90" s="138"/>
      <c r="AKQ90" s="138"/>
      <c r="AKR90" s="138"/>
      <c r="AKS90" s="138"/>
      <c r="AKT90" s="138"/>
      <c r="AKU90" s="138"/>
      <c r="AKV90" s="138"/>
      <c r="AKW90" s="138"/>
      <c r="AKX90" s="138"/>
      <c r="AKY90" s="138"/>
      <c r="AKZ90" s="138"/>
      <c r="ALA90" s="138"/>
      <c r="ALB90" s="138"/>
      <c r="ALC90" s="138"/>
      <c r="ALD90" s="138"/>
      <c r="ALE90" s="138"/>
      <c r="ALF90" s="138"/>
      <c r="ALG90" s="138"/>
      <c r="ALH90" s="138"/>
      <c r="ALI90" s="138"/>
      <c r="ALJ90" s="138"/>
      <c r="ALK90" s="138"/>
      <c r="ALL90" s="138"/>
      <c r="ALM90" s="138"/>
      <c r="ALN90" s="138"/>
      <c r="ALO90" s="138"/>
      <c r="ALP90" s="138"/>
    </row>
    <row r="91" spans="2:1075" ht="15.75" customHeight="1" x14ac:dyDescent="0.2">
      <c r="DX91" s="205"/>
      <c r="DY91" s="205"/>
      <c r="DZ91" s="205"/>
      <c r="EA91" s="205"/>
      <c r="EB91" s="205"/>
      <c r="EC91" s="205"/>
      <c r="ED91" s="205"/>
      <c r="EE91" s="205"/>
      <c r="EF91" s="205"/>
      <c r="EG91" s="205"/>
      <c r="EH91" s="205"/>
      <c r="EI91" s="205"/>
      <c r="EJ91" s="205"/>
      <c r="EK91" s="205"/>
      <c r="EL91" s="205"/>
      <c r="EM91" s="205"/>
      <c r="EN91" s="205"/>
      <c r="EO91" s="205"/>
      <c r="EP91" s="205"/>
      <c r="EQ91" s="205"/>
      <c r="ER91" s="205"/>
      <c r="ES91" s="205"/>
      <c r="ET91" s="205"/>
      <c r="EU91" s="205"/>
      <c r="EV91" s="205"/>
      <c r="EW91" s="205"/>
      <c r="EX91" s="205"/>
      <c r="EY91" s="205"/>
      <c r="EZ91" s="205"/>
      <c r="FA91" s="205"/>
      <c r="FB91" s="205"/>
      <c r="FC91" s="205"/>
      <c r="FD91" s="205"/>
      <c r="FE91" s="205"/>
      <c r="FF91" s="205"/>
      <c r="FG91" s="205"/>
      <c r="FH91" s="205"/>
      <c r="GN91" s="312" t="s">
        <v>330</v>
      </c>
      <c r="GO91" s="312"/>
      <c r="GP91" s="312"/>
      <c r="GQ91" s="312"/>
      <c r="GR91" s="312"/>
      <c r="GS91" s="312"/>
      <c r="GT91" s="312"/>
      <c r="GU91" s="312"/>
      <c r="GV91" s="312"/>
      <c r="GW91" s="312"/>
      <c r="GX91" s="312"/>
      <c r="GY91" s="312"/>
      <c r="LL91" s="320" t="s">
        <v>92</v>
      </c>
      <c r="LM91" s="321"/>
      <c r="LN91" s="321"/>
      <c r="LO91" s="322"/>
      <c r="LP91" s="320" t="s">
        <v>196</v>
      </c>
      <c r="LQ91" s="321"/>
      <c r="LR91" s="321"/>
      <c r="LS91" s="322"/>
      <c r="LT91" s="320" t="s">
        <v>94</v>
      </c>
      <c r="LU91" s="321"/>
      <c r="LV91" s="321"/>
      <c r="LW91" s="322"/>
      <c r="LX91" s="205"/>
      <c r="LY91" s="205"/>
      <c r="LZ91" s="205"/>
      <c r="MA91" s="205"/>
      <c r="MB91" s="205"/>
      <c r="MC91" s="205"/>
      <c r="MD91" s="205"/>
      <c r="AHX91" s="156"/>
      <c r="AHY91" s="156"/>
      <c r="AHZ91" s="156"/>
      <c r="AIA91" s="205"/>
      <c r="AIB91" s="205"/>
      <c r="AIC91" s="205"/>
      <c r="AID91" s="205"/>
      <c r="AIE91" s="205"/>
      <c r="AIF91" s="205"/>
      <c r="AIG91" s="205"/>
      <c r="AIH91" s="205"/>
      <c r="AII91" s="205"/>
      <c r="AIJ91" s="205"/>
      <c r="AIK91" s="205"/>
      <c r="AIL91" s="205"/>
      <c r="AIM91" s="205"/>
      <c r="AIN91" s="205"/>
      <c r="AIO91" s="205"/>
      <c r="AIP91" s="205"/>
      <c r="AIQ91" s="205"/>
      <c r="AIR91" s="205"/>
      <c r="AIS91" s="205"/>
      <c r="AIT91" s="205"/>
      <c r="AIU91" s="205"/>
      <c r="AIV91" s="205"/>
      <c r="AIW91" s="205"/>
      <c r="AIX91" s="205"/>
      <c r="AIY91" s="138"/>
      <c r="AIZ91" s="138"/>
      <c r="AJA91" s="138"/>
      <c r="AJB91" s="138"/>
      <c r="AJC91" s="138"/>
      <c r="AJD91" s="138"/>
      <c r="AJE91" s="138"/>
      <c r="AJF91" s="138"/>
      <c r="AJG91" s="138"/>
      <c r="AJH91" s="138"/>
      <c r="AJI91" s="138"/>
      <c r="AJJ91" s="138"/>
      <c r="AJK91" s="138"/>
      <c r="AJL91" s="138"/>
      <c r="AJO91" s="138"/>
      <c r="AJP91" s="138"/>
      <c r="AJQ91" s="138"/>
      <c r="AJR91" s="138"/>
      <c r="AJS91" s="138"/>
      <c r="AJT91" s="138"/>
      <c r="AJU91" s="138"/>
      <c r="AJV91" s="138"/>
      <c r="AJW91" s="138"/>
      <c r="AJX91" s="138"/>
      <c r="AJY91" s="138"/>
      <c r="AJZ91" s="138"/>
      <c r="AKA91" s="138"/>
      <c r="AKB91" s="138"/>
      <c r="AKC91" s="138"/>
      <c r="AKD91" s="138"/>
      <c r="AKE91" s="138"/>
      <c r="AKF91" s="138"/>
      <c r="AKG91" s="138"/>
      <c r="AKH91" s="138"/>
      <c r="AKI91" s="138"/>
      <c r="AKJ91" s="138"/>
      <c r="AKK91" s="138"/>
      <c r="AKL91" s="138"/>
      <c r="AKM91" s="138"/>
      <c r="AKN91" s="138"/>
      <c r="AKO91" s="138"/>
      <c r="AKP91" s="138"/>
      <c r="AKQ91" s="153"/>
      <c r="AKR91" s="138"/>
      <c r="AKS91" s="138"/>
      <c r="AKT91" s="138"/>
      <c r="AKU91" s="138"/>
      <c r="AKV91" s="138"/>
      <c r="AKW91" s="138"/>
      <c r="AKX91" s="138"/>
      <c r="AKY91" s="138"/>
      <c r="AKZ91" s="138"/>
      <c r="ALA91" s="138"/>
      <c r="ALB91" s="138"/>
      <c r="ALC91" s="138"/>
      <c r="ALD91" s="138"/>
      <c r="ALE91" s="138"/>
      <c r="ALF91" s="138"/>
      <c r="ALG91" s="138"/>
      <c r="ALH91" s="138"/>
      <c r="ALI91" s="138"/>
      <c r="ALJ91" s="138"/>
      <c r="ALK91" s="138"/>
      <c r="ALL91" s="138"/>
      <c r="ALM91" s="138"/>
      <c r="ALN91" s="138"/>
      <c r="ALO91" s="138"/>
      <c r="ALP91" s="138"/>
    </row>
    <row r="92" spans="2:1075" ht="15.75" customHeight="1" x14ac:dyDescent="0.2">
      <c r="DX92" s="205"/>
      <c r="DY92" s="205"/>
      <c r="DZ92" s="205"/>
      <c r="EA92" s="205"/>
      <c r="EB92" s="205"/>
      <c r="EC92" s="205"/>
      <c r="ED92" s="205"/>
      <c r="EE92" s="205"/>
      <c r="EF92" s="205"/>
      <c r="EG92" s="205"/>
      <c r="EH92" s="205"/>
      <c r="EI92" s="205"/>
      <c r="EJ92" s="205"/>
      <c r="EK92" s="205"/>
      <c r="EL92" s="205"/>
      <c r="EM92" s="205"/>
      <c r="EN92" s="205"/>
      <c r="EO92" s="205"/>
      <c r="EP92" s="205"/>
      <c r="EQ92" s="205"/>
      <c r="ER92" s="205"/>
      <c r="ES92" s="205"/>
      <c r="ET92" s="205"/>
      <c r="EU92" s="205"/>
      <c r="EV92" s="205"/>
      <c r="EW92" s="205"/>
      <c r="EX92" s="205"/>
      <c r="EY92" s="205"/>
      <c r="EZ92" s="205"/>
      <c r="FA92" s="205"/>
      <c r="FB92" s="205"/>
      <c r="FC92" s="205"/>
      <c r="FD92" s="205"/>
      <c r="FE92" s="205"/>
      <c r="FF92" s="205"/>
      <c r="FG92" s="205"/>
      <c r="FH92" s="205"/>
      <c r="GN92" s="313" t="s">
        <v>254</v>
      </c>
      <c r="GO92" s="313"/>
      <c r="GP92" s="313"/>
      <c r="GQ92" s="313"/>
      <c r="GR92" s="313" t="s">
        <v>255</v>
      </c>
      <c r="GS92" s="313"/>
      <c r="GT92" s="313"/>
      <c r="GU92" s="313"/>
      <c r="GV92" s="313" t="s">
        <v>94</v>
      </c>
      <c r="GW92" s="313"/>
      <c r="GX92" s="313"/>
      <c r="GY92" s="313"/>
      <c r="LL92" s="323"/>
      <c r="LM92" s="324"/>
      <c r="LN92" s="324"/>
      <c r="LO92" s="325"/>
      <c r="LP92" s="323"/>
      <c r="LQ92" s="324"/>
      <c r="LR92" s="324"/>
      <c r="LS92" s="325"/>
      <c r="LT92" s="323">
        <f>LP92-LL92</f>
        <v>0</v>
      </c>
      <c r="LU92" s="324"/>
      <c r="LV92" s="324"/>
      <c r="LW92" s="325"/>
      <c r="LX92" s="205"/>
      <c r="LY92" s="205"/>
      <c r="LZ92" s="205"/>
      <c r="MA92" s="205"/>
      <c r="MB92" s="205"/>
      <c r="MC92" s="205"/>
      <c r="MD92" s="205"/>
      <c r="AHX92" s="156"/>
      <c r="AHY92" s="156"/>
      <c r="AHZ92" s="156"/>
      <c r="AIA92" s="205"/>
      <c r="AIB92" s="205"/>
      <c r="AIC92" s="205"/>
      <c r="AID92" s="205"/>
      <c r="AIE92" s="205"/>
      <c r="AIF92" s="205"/>
      <c r="AIG92" s="205"/>
      <c r="AIH92" s="205"/>
      <c r="AII92" s="205"/>
      <c r="AIJ92" s="205"/>
      <c r="AIK92" s="205"/>
      <c r="AIL92" s="205"/>
      <c r="AIM92" s="205"/>
      <c r="AIN92" s="205"/>
      <c r="AIO92" s="205"/>
      <c r="AIP92" s="205"/>
      <c r="AIQ92" s="205"/>
      <c r="AIR92" s="205"/>
      <c r="AIS92" s="205"/>
      <c r="AIT92" s="205"/>
      <c r="AIU92" s="205"/>
      <c r="AIV92" s="205"/>
      <c r="AIW92" s="205"/>
      <c r="AIX92" s="205"/>
      <c r="AIY92" s="162"/>
      <c r="AIZ92" s="158"/>
      <c r="AJA92" s="158"/>
      <c r="AJB92" s="158"/>
      <c r="AJC92" s="158"/>
      <c r="AJD92" s="158"/>
      <c r="AJE92" s="158"/>
      <c r="AJF92" s="158"/>
      <c r="AJG92" s="158"/>
      <c r="AJH92" s="158"/>
      <c r="AJI92" s="158"/>
      <c r="AJJ92" s="158"/>
      <c r="AJK92" s="158"/>
      <c r="AJL92" s="158"/>
      <c r="AJO92" s="138"/>
      <c r="AJP92" s="138"/>
      <c r="AJQ92" s="138"/>
      <c r="AJR92" s="138"/>
      <c r="AJS92" s="138"/>
      <c r="AJT92" s="138"/>
      <c r="AJU92" s="138"/>
      <c r="AJV92" s="138"/>
      <c r="AJW92" s="138"/>
      <c r="AJX92" s="389"/>
      <c r="AJY92" s="389"/>
      <c r="AJZ92" s="389"/>
      <c r="AKA92" s="389"/>
      <c r="AKB92" s="389"/>
      <c r="AKC92" s="389"/>
      <c r="AKD92" s="363"/>
      <c r="AKE92" s="363"/>
      <c r="AKF92" s="363"/>
      <c r="AKG92" s="363"/>
      <c r="AKH92" s="363"/>
      <c r="AKI92" s="363"/>
      <c r="AKJ92" s="363"/>
      <c r="AKK92" s="363"/>
      <c r="AKL92" s="363"/>
      <c r="AKM92" s="363"/>
      <c r="AKN92" s="363"/>
      <c r="AKO92" s="363"/>
      <c r="AKP92" s="363"/>
      <c r="AKQ92" s="153"/>
      <c r="AKR92" s="138"/>
      <c r="AKS92" s="138"/>
      <c r="AKT92" s="138"/>
      <c r="AKU92" s="138"/>
      <c r="AKV92" s="138"/>
      <c r="AKW92" s="138"/>
      <c r="AKX92" s="138"/>
      <c r="AKY92" s="138"/>
      <c r="AKZ92" s="138"/>
      <c r="ALA92" s="138"/>
      <c r="ALB92" s="138"/>
      <c r="ALC92" s="138"/>
      <c r="ALD92" s="138"/>
      <c r="ALE92" s="138"/>
      <c r="ALF92" s="138"/>
      <c r="ALG92" s="138"/>
      <c r="ALH92" s="138"/>
      <c r="ALI92" s="138"/>
      <c r="ALJ92" s="138"/>
      <c r="ALK92" s="138"/>
      <c r="ALL92" s="138"/>
      <c r="ALM92" s="138"/>
      <c r="ALN92" s="138"/>
      <c r="ALO92" s="138"/>
      <c r="ALP92" s="138"/>
    </row>
    <row r="93" spans="2:1075" ht="15.75" customHeight="1" x14ac:dyDescent="0.2">
      <c r="DX93" s="205"/>
      <c r="DY93" s="205"/>
      <c r="DZ93" s="205"/>
      <c r="EA93" s="205"/>
      <c r="EB93" s="205"/>
      <c r="EC93" s="205"/>
      <c r="ED93" s="205"/>
      <c r="EE93" s="205"/>
      <c r="EF93" s="205"/>
      <c r="EG93" s="205"/>
      <c r="EH93" s="205"/>
      <c r="EI93" s="205"/>
      <c r="EJ93" s="205"/>
      <c r="EK93" s="205"/>
      <c r="EL93" s="205"/>
      <c r="EM93" s="205"/>
      <c r="EN93" s="205"/>
      <c r="EO93" s="205"/>
      <c r="EP93" s="205"/>
      <c r="EQ93" s="205"/>
      <c r="ER93" s="205"/>
      <c r="ES93" s="205"/>
      <c r="ET93" s="205"/>
      <c r="EU93" s="205"/>
      <c r="EV93" s="205"/>
      <c r="EW93" s="205"/>
      <c r="EX93" s="205"/>
      <c r="EY93" s="205"/>
      <c r="EZ93" s="205"/>
      <c r="FA93" s="205"/>
      <c r="FB93" s="205"/>
      <c r="FC93" s="205"/>
      <c r="FD93" s="205"/>
      <c r="FE93" s="205"/>
      <c r="FF93" s="205"/>
      <c r="FG93" s="205"/>
      <c r="FH93" s="205"/>
      <c r="GN93" s="476">
        <v>0</v>
      </c>
      <c r="GO93" s="476"/>
      <c r="GP93" s="476"/>
      <c r="GQ93" s="476"/>
      <c r="GR93" s="475">
        <v>98</v>
      </c>
      <c r="GS93" s="475"/>
      <c r="GT93" s="475"/>
      <c r="GU93" s="475"/>
      <c r="GV93" s="475">
        <f>GR93-GN93</f>
        <v>98</v>
      </c>
      <c r="GW93" s="475"/>
      <c r="GX93" s="475"/>
      <c r="GY93" s="475"/>
      <c r="HA93" s="335" t="s">
        <v>336</v>
      </c>
      <c r="HB93" s="335"/>
      <c r="HC93" s="335"/>
      <c r="HD93" s="335"/>
      <c r="HE93" s="335"/>
      <c r="HF93" s="335"/>
      <c r="HG93" s="335"/>
      <c r="HH93" s="335"/>
      <c r="HI93" s="335"/>
      <c r="AHX93" s="156"/>
      <c r="AHY93" s="156"/>
      <c r="AHZ93" s="181"/>
      <c r="AIA93" s="181"/>
      <c r="AIB93" s="181"/>
      <c r="AIC93" s="181"/>
      <c r="AID93" s="181"/>
      <c r="AIE93" s="181"/>
      <c r="AIF93" s="181"/>
      <c r="AIG93" s="181"/>
      <c r="AIH93" s="181"/>
      <c r="AII93" s="181"/>
      <c r="AIJ93" s="181"/>
      <c r="AIK93" s="181"/>
      <c r="AIL93" s="181"/>
      <c r="AIM93" s="181"/>
      <c r="AIN93" s="138"/>
      <c r="AIO93" s="138"/>
      <c r="AIP93" s="156"/>
      <c r="AIQ93" s="156"/>
      <c r="AIR93" s="156"/>
      <c r="AIS93" s="156"/>
      <c r="AJJ93" s="159"/>
      <c r="AJK93" s="159"/>
      <c r="AJL93" s="159"/>
      <c r="AJO93" s="138"/>
      <c r="AJP93" s="138"/>
      <c r="AJQ93" s="138"/>
      <c r="AJR93" s="138"/>
      <c r="AJS93" s="138"/>
      <c r="AJT93" s="138"/>
      <c r="AJU93" s="138"/>
      <c r="AJV93" s="138"/>
      <c r="AJW93" s="138"/>
      <c r="AJX93" s="363"/>
      <c r="AJY93" s="363"/>
      <c r="AJZ93" s="363"/>
      <c r="AKA93" s="363"/>
      <c r="AKB93" s="363"/>
      <c r="AKC93" s="363"/>
      <c r="AKD93" s="363"/>
      <c r="AKE93" s="363"/>
      <c r="AKF93" s="363"/>
      <c r="AKG93" s="363"/>
      <c r="AKH93" s="363"/>
      <c r="AKI93" s="363"/>
      <c r="AKJ93" s="363"/>
      <c r="AKK93" s="363"/>
      <c r="AKL93" s="363"/>
      <c r="AKM93" s="363"/>
      <c r="AKN93" s="364"/>
      <c r="AKO93" s="364"/>
      <c r="AKP93" s="364"/>
      <c r="AKQ93" s="153"/>
      <c r="AKR93" s="138"/>
      <c r="AKS93" s="138"/>
      <c r="AKT93" s="138"/>
      <c r="AKU93" s="138"/>
      <c r="AKV93" s="138"/>
      <c r="AKW93" s="138"/>
      <c r="AKX93" s="138"/>
      <c r="AKY93" s="138"/>
      <c r="AKZ93" s="138"/>
      <c r="ALA93" s="138"/>
      <c r="ALB93" s="138"/>
      <c r="ALC93" s="138"/>
      <c r="ALD93" s="138"/>
      <c r="ALE93" s="138"/>
      <c r="ALF93" s="138"/>
      <c r="ALG93" s="138"/>
      <c r="ALH93" s="138"/>
      <c r="ALI93" s="138"/>
      <c r="ALJ93" s="138"/>
      <c r="ALK93" s="138"/>
      <c r="ALL93" s="138"/>
      <c r="ALM93" s="138"/>
      <c r="ALN93" s="138"/>
      <c r="ALO93" s="138"/>
      <c r="ALP93" s="138"/>
    </row>
    <row r="94" spans="2:1075" ht="15.75" customHeight="1" x14ac:dyDescent="0.2">
      <c r="DX94" s="205"/>
      <c r="DY94" s="205"/>
      <c r="DZ94" s="205"/>
      <c r="EA94" s="205"/>
      <c r="EB94" s="205"/>
      <c r="EC94" s="205"/>
      <c r="ED94" s="205"/>
      <c r="EE94" s="205"/>
      <c r="EF94" s="205"/>
      <c r="EG94" s="205"/>
      <c r="EH94" s="205"/>
      <c r="EI94" s="205"/>
      <c r="EJ94" s="205"/>
      <c r="EK94" s="205"/>
      <c r="EL94" s="205"/>
      <c r="EM94" s="205"/>
      <c r="EN94" s="205"/>
      <c r="EO94" s="205"/>
      <c r="EP94" s="205"/>
      <c r="EQ94" s="205"/>
      <c r="ER94" s="205"/>
      <c r="ES94" s="205"/>
      <c r="ET94" s="205"/>
      <c r="EU94" s="205"/>
      <c r="EV94" s="205"/>
      <c r="EW94" s="205"/>
      <c r="EX94" s="205"/>
      <c r="EY94" s="205"/>
      <c r="EZ94" s="205"/>
      <c r="FA94" s="205"/>
      <c r="FB94" s="205"/>
      <c r="FC94" s="205"/>
      <c r="FD94" s="205"/>
      <c r="FE94" s="205"/>
      <c r="FF94" s="205"/>
      <c r="FG94" s="205"/>
      <c r="FH94" s="205"/>
      <c r="HB94" s="163"/>
      <c r="HC94" s="163"/>
      <c r="HD94" s="163"/>
      <c r="HE94" s="163"/>
      <c r="HF94" s="163"/>
      <c r="HG94" s="163"/>
      <c r="HH94" s="163"/>
      <c r="HI94" s="163"/>
      <c r="HJ94" s="163"/>
      <c r="HK94" s="163"/>
      <c r="HL94" s="163"/>
      <c r="HM94" s="163"/>
      <c r="HN94" s="163"/>
      <c r="HO94" s="163"/>
      <c r="HP94" s="163"/>
      <c r="HQ94" s="163"/>
      <c r="HR94" s="163"/>
      <c r="HS94" s="163"/>
      <c r="HT94" s="163"/>
      <c r="HU94" s="163"/>
      <c r="HV94" s="163"/>
      <c r="HW94" s="163"/>
      <c r="HX94" s="163"/>
      <c r="HY94" s="163"/>
      <c r="HZ94" s="163"/>
      <c r="IA94" s="163"/>
      <c r="IB94" s="163"/>
      <c r="AHX94" s="156"/>
      <c r="AHY94" s="156"/>
      <c r="AHZ94" s="181"/>
      <c r="AIA94" s="181"/>
      <c r="AIB94" s="181"/>
      <c r="AIC94" s="181"/>
      <c r="AID94" s="181"/>
      <c r="AIE94" s="181"/>
      <c r="AIF94" s="181"/>
      <c r="AIG94" s="181"/>
      <c r="AIH94" s="181"/>
      <c r="AII94" s="181"/>
      <c r="AIJ94" s="181"/>
      <c r="AIK94" s="181"/>
      <c r="AIL94" s="181"/>
      <c r="AIM94" s="181"/>
      <c r="AIN94" s="138"/>
      <c r="AIO94" s="138"/>
      <c r="AIP94" s="156"/>
      <c r="AIQ94" s="156"/>
      <c r="AIR94" s="156"/>
      <c r="AIS94" s="156"/>
      <c r="AJJ94" s="138"/>
      <c r="AJK94" s="138"/>
      <c r="AJL94" s="138"/>
      <c r="AJO94" s="138"/>
      <c r="AJP94" s="138"/>
      <c r="AJQ94" s="138"/>
      <c r="AJR94" s="138"/>
      <c r="AJS94" s="138"/>
      <c r="AJT94" s="138"/>
      <c r="AJU94" s="138"/>
      <c r="AJV94" s="138"/>
      <c r="AJW94" s="138"/>
      <c r="AJX94" s="138"/>
      <c r="AJY94" s="138"/>
      <c r="AJZ94" s="138"/>
      <c r="AKA94" s="138"/>
      <c r="AKB94" s="138"/>
      <c r="AKC94" s="138"/>
      <c r="AKD94" s="138"/>
      <c r="AKE94" s="138"/>
      <c r="AKF94" s="138"/>
      <c r="AKG94" s="138"/>
      <c r="AKH94" s="138"/>
      <c r="AKI94" s="138"/>
      <c r="AKJ94" s="138"/>
      <c r="AKK94" s="138"/>
      <c r="AKL94" s="138"/>
      <c r="AKM94" s="138"/>
      <c r="AKN94" s="138"/>
      <c r="AKO94" s="138"/>
      <c r="AKP94" s="138"/>
      <c r="AKQ94" s="153"/>
      <c r="AKR94" s="138"/>
      <c r="AKS94" s="138"/>
      <c r="AKT94" s="138"/>
      <c r="AKU94" s="138"/>
      <c r="AKV94" s="138"/>
      <c r="AKW94" s="138"/>
      <c r="AKX94" s="138"/>
      <c r="AKY94" s="138"/>
      <c r="AKZ94" s="138"/>
      <c r="ALA94" s="138"/>
      <c r="ALB94" s="138"/>
      <c r="ALC94" s="138"/>
      <c r="ALD94" s="138"/>
      <c r="ALE94" s="138"/>
      <c r="ALF94" s="138"/>
      <c r="ALG94" s="138"/>
      <c r="ALH94" s="138"/>
      <c r="ALI94" s="138"/>
      <c r="ALJ94" s="138"/>
      <c r="ALK94" s="138"/>
      <c r="ALL94" s="138"/>
      <c r="ALM94" s="138"/>
      <c r="ALN94" s="138"/>
      <c r="ALO94" s="138"/>
      <c r="ALP94" s="138"/>
    </row>
    <row r="95" spans="2:1075" ht="15.75" customHeight="1" x14ac:dyDescent="0.2">
      <c r="DX95" s="205"/>
      <c r="DY95" s="205"/>
      <c r="DZ95" s="205"/>
      <c r="EA95" s="205"/>
      <c r="EB95" s="205"/>
      <c r="EC95" s="205"/>
      <c r="ED95" s="205"/>
      <c r="EE95" s="205"/>
      <c r="EF95" s="205"/>
      <c r="EG95" s="205"/>
      <c r="EH95" s="205"/>
      <c r="EI95" s="205"/>
      <c r="EJ95" s="205"/>
      <c r="EK95" s="205"/>
      <c r="EL95" s="205"/>
      <c r="EM95" s="205"/>
      <c r="EN95" s="205"/>
      <c r="EO95" s="205"/>
      <c r="EP95" s="205"/>
      <c r="EQ95" s="205"/>
      <c r="ER95" s="205"/>
      <c r="ES95" s="205"/>
      <c r="ET95" s="205"/>
      <c r="EU95" s="205"/>
      <c r="EV95" s="205"/>
      <c r="EW95" s="205"/>
      <c r="EX95" s="205"/>
      <c r="EY95" s="205"/>
      <c r="EZ95" s="205"/>
      <c r="FA95" s="205"/>
      <c r="FB95" s="205"/>
      <c r="FC95" s="205"/>
      <c r="FD95" s="205"/>
      <c r="FE95" s="205"/>
      <c r="FF95" s="205"/>
      <c r="FG95" s="205"/>
      <c r="FH95" s="205"/>
      <c r="HB95" s="163"/>
      <c r="HC95" s="163"/>
      <c r="HD95" s="163"/>
      <c r="HE95" s="163"/>
      <c r="HF95" s="163"/>
      <c r="HG95" s="163"/>
      <c r="HH95" s="163"/>
      <c r="HI95" s="320" t="s">
        <v>232</v>
      </c>
      <c r="HJ95" s="333"/>
      <c r="HK95" s="333"/>
      <c r="HL95" s="333"/>
      <c r="HM95" s="333"/>
      <c r="HN95" s="334"/>
      <c r="HO95" s="311" t="s">
        <v>80</v>
      </c>
      <c r="HP95" s="309"/>
      <c r="HQ95" s="310"/>
      <c r="HR95" s="311" t="s">
        <v>81</v>
      </c>
      <c r="HS95" s="309"/>
      <c r="HT95" s="310"/>
      <c r="HU95" s="311" t="s">
        <v>82</v>
      </c>
      <c r="HV95" s="333"/>
      <c r="HW95" s="334"/>
      <c r="HX95" s="311" t="s">
        <v>83</v>
      </c>
      <c r="HY95" s="309"/>
      <c r="HZ95" s="309"/>
      <c r="IA95" s="310"/>
      <c r="IB95" s="163"/>
      <c r="AHX95" s="156"/>
      <c r="AHY95" s="156"/>
      <c r="AHZ95" s="181"/>
      <c r="AIA95" s="181"/>
      <c r="AIB95" s="181"/>
      <c r="AIC95" s="181"/>
      <c r="AID95" s="181"/>
      <c r="AIE95" s="181"/>
      <c r="AIF95" s="181"/>
      <c r="AIG95" s="181"/>
      <c r="AIH95" s="181"/>
      <c r="AII95" s="181"/>
      <c r="AIJ95" s="181"/>
      <c r="AIK95" s="181"/>
      <c r="AIL95" s="181"/>
      <c r="AIM95" s="181"/>
      <c r="AIN95" s="181"/>
      <c r="AIO95" s="181"/>
      <c r="AIP95" s="156"/>
      <c r="AIQ95" s="156"/>
      <c r="AIR95" s="156"/>
      <c r="AIS95" s="156"/>
      <c r="AJJ95" s="138"/>
      <c r="AJK95" s="138"/>
      <c r="AJL95" s="138"/>
      <c r="AJO95" s="138"/>
      <c r="AJP95" s="138"/>
      <c r="AJQ95" s="138"/>
      <c r="AJR95" s="138"/>
      <c r="AJS95" s="138"/>
      <c r="AJT95" s="138"/>
      <c r="AJU95" s="138"/>
      <c r="AJV95" s="138"/>
      <c r="AJW95" s="138"/>
      <c r="AJX95" s="138"/>
      <c r="AJY95" s="138"/>
      <c r="AJZ95" s="138"/>
      <c r="AKA95" s="138"/>
      <c r="AKB95" s="138"/>
      <c r="AKC95" s="138"/>
      <c r="AKD95" s="138"/>
      <c r="AKE95" s="138"/>
      <c r="AKF95" s="138"/>
      <c r="AKG95" s="138"/>
      <c r="AKH95" s="138"/>
      <c r="AKI95" s="138"/>
      <c r="AKJ95" s="138"/>
      <c r="AKK95" s="138"/>
      <c r="AKL95" s="138"/>
      <c r="AKM95" s="138"/>
      <c r="AKN95" s="138"/>
      <c r="AKO95" s="138"/>
      <c r="AKP95" s="138"/>
      <c r="AKQ95" s="153"/>
      <c r="AKR95" s="10"/>
      <c r="AKS95" s="10"/>
      <c r="AKT95" s="10"/>
      <c r="AKU95" s="141"/>
      <c r="AKV95" s="140"/>
      <c r="AKW95" s="140"/>
      <c r="AKX95" s="10"/>
      <c r="AKY95" s="10"/>
      <c r="AKZ95" s="10"/>
      <c r="ALA95" s="10"/>
      <c r="ALB95" s="138"/>
      <c r="ALC95" s="138"/>
      <c r="ALD95" s="138"/>
      <c r="ALE95" s="138"/>
      <c r="ALF95" s="138"/>
      <c r="ALG95" s="138"/>
      <c r="ALH95" s="138"/>
      <c r="ALI95" s="138"/>
      <c r="ALJ95" s="138"/>
      <c r="ALK95" s="138"/>
      <c r="ALL95" s="138"/>
      <c r="ALM95" s="138"/>
      <c r="ALN95" s="138"/>
      <c r="ALO95" s="138"/>
      <c r="ALP95" s="138"/>
    </row>
    <row r="96" spans="2:1075" ht="15.75" customHeight="1" x14ac:dyDescent="0.2">
      <c r="DX96" s="205"/>
      <c r="DY96" s="205"/>
      <c r="DZ96" s="205"/>
      <c r="EA96" s="205"/>
      <c r="EB96" s="205"/>
      <c r="EC96" s="205"/>
      <c r="ED96" s="205"/>
      <c r="EE96" s="205"/>
      <c r="EF96" s="205"/>
      <c r="EG96" s="205"/>
      <c r="EH96" s="205"/>
      <c r="EI96" s="205"/>
      <c r="EJ96" s="205"/>
      <c r="EK96" s="205"/>
      <c r="EL96" s="205"/>
      <c r="EM96" s="205"/>
      <c r="EN96" s="205"/>
      <c r="EO96" s="205"/>
      <c r="EP96" s="205"/>
      <c r="EQ96" s="205"/>
      <c r="ER96" s="205"/>
      <c r="ES96" s="205"/>
      <c r="ET96" s="205"/>
      <c r="EU96" s="205"/>
      <c r="EV96" s="205"/>
      <c r="EW96" s="205"/>
      <c r="EX96" s="205"/>
      <c r="EY96" s="205"/>
      <c r="EZ96" s="205"/>
      <c r="FA96" s="205"/>
      <c r="FB96" s="205"/>
      <c r="FC96" s="205"/>
      <c r="FD96" s="205"/>
      <c r="FE96" s="205"/>
      <c r="FF96" s="205"/>
      <c r="FG96" s="205"/>
      <c r="FH96" s="205"/>
      <c r="HB96" s="163"/>
      <c r="HC96" s="163"/>
      <c r="HD96" s="163"/>
      <c r="HE96" s="163"/>
      <c r="HF96" s="163"/>
      <c r="HG96" s="163"/>
      <c r="HH96" s="163"/>
      <c r="HI96" s="311" t="s">
        <v>84</v>
      </c>
      <c r="HJ96" s="333"/>
      <c r="HK96" s="333"/>
      <c r="HL96" s="333"/>
      <c r="HM96" s="333"/>
      <c r="HN96" s="334"/>
      <c r="HO96" s="311">
        <v>0</v>
      </c>
      <c r="HP96" s="333"/>
      <c r="HQ96" s="334"/>
      <c r="HR96" s="311">
        <v>0</v>
      </c>
      <c r="HS96" s="333"/>
      <c r="HT96" s="334"/>
      <c r="HU96" s="311">
        <f>HR96-HO96</f>
        <v>0</v>
      </c>
      <c r="HV96" s="333"/>
      <c r="HW96" s="334"/>
      <c r="HX96" s="311" t="s">
        <v>73</v>
      </c>
      <c r="HY96" s="333"/>
      <c r="HZ96" s="333"/>
      <c r="IA96" s="334"/>
      <c r="IB96" s="163"/>
      <c r="AHZ96" s="181"/>
      <c r="AIA96" s="181"/>
      <c r="AIB96" s="181"/>
      <c r="AIC96" s="181"/>
      <c r="AID96" s="181"/>
      <c r="AIE96" s="181"/>
      <c r="AIF96" s="181"/>
      <c r="AIG96" s="181"/>
      <c r="AIH96" s="181"/>
      <c r="AII96" s="181"/>
      <c r="AIJ96" s="181"/>
      <c r="AIK96" s="181"/>
      <c r="AIL96" s="181"/>
      <c r="AIM96" s="181"/>
      <c r="AIN96" s="181"/>
      <c r="AIO96" s="181"/>
      <c r="AIP96" s="138"/>
      <c r="AIQ96" s="138"/>
      <c r="AIR96" s="138"/>
      <c r="AIS96" s="138"/>
      <c r="AIT96" s="161"/>
      <c r="AIU96" s="161"/>
      <c r="AIV96" s="161"/>
      <c r="AIW96" s="161"/>
      <c r="AIX96" s="161"/>
      <c r="AIY96" s="161"/>
      <c r="AIZ96" s="161"/>
      <c r="AJA96" s="161"/>
      <c r="AJB96" s="161"/>
      <c r="AJC96" s="161"/>
      <c r="AJD96" s="161"/>
      <c r="AJE96" s="161"/>
      <c r="AJF96" s="138"/>
      <c r="AJG96" s="138"/>
      <c r="AJH96" s="138"/>
      <c r="AJI96" s="138"/>
      <c r="AJJ96" s="138"/>
      <c r="AJK96" s="138"/>
      <c r="AJL96" s="138"/>
      <c r="AJO96" s="138"/>
      <c r="AJP96" s="138"/>
      <c r="AJQ96" s="138"/>
      <c r="AJR96" s="138"/>
      <c r="AJS96" s="138"/>
      <c r="AJT96" s="138"/>
      <c r="AJU96" s="138"/>
      <c r="AJV96" s="138"/>
      <c r="AJW96" s="138"/>
      <c r="AJX96" s="388"/>
      <c r="AJY96" s="388"/>
      <c r="AJZ96" s="388"/>
      <c r="AKA96" s="388"/>
      <c r="AKB96" s="388"/>
      <c r="AKC96" s="388"/>
      <c r="AKD96" s="388"/>
      <c r="AKE96" s="388"/>
      <c r="AKF96" s="388"/>
      <c r="AKG96" s="388"/>
      <c r="AKH96" s="388"/>
      <c r="AKI96" s="388"/>
      <c r="AKJ96" s="138"/>
      <c r="AKK96" s="138"/>
      <c r="AKL96" s="138"/>
      <c r="AKM96" s="138"/>
      <c r="AKN96" s="138"/>
      <c r="AKO96" s="138"/>
      <c r="AKP96" s="138"/>
      <c r="AKQ96" s="153"/>
      <c r="AKR96" s="372"/>
      <c r="AKS96" s="372"/>
      <c r="AKT96" s="372"/>
      <c r="AKU96" s="372"/>
      <c r="AKV96" s="372"/>
      <c r="AKW96" s="372"/>
      <c r="AKX96" s="391"/>
      <c r="AKY96" s="391"/>
      <c r="AKZ96" s="391"/>
      <c r="ALA96" s="391"/>
      <c r="ALB96" s="138"/>
      <c r="ALC96" s="138"/>
      <c r="ALD96" s="138"/>
      <c r="ALE96" s="138"/>
      <c r="ALF96" s="138"/>
      <c r="ALG96" s="138"/>
      <c r="ALH96" s="138"/>
      <c r="ALI96" s="138"/>
      <c r="ALJ96" s="138"/>
      <c r="ALK96" s="138"/>
      <c r="ALL96" s="138"/>
      <c r="ALM96" s="138"/>
      <c r="ALN96" s="138"/>
      <c r="ALO96" s="138"/>
      <c r="ALP96" s="138"/>
    </row>
    <row r="97" spans="146:1004" ht="15.75" customHeight="1" x14ac:dyDescent="0.2">
      <c r="EP97" s="205"/>
      <c r="EQ97" s="205"/>
      <c r="ER97" s="205"/>
      <c r="ES97" s="205"/>
      <c r="ET97" s="205"/>
      <c r="EU97" s="205"/>
      <c r="EV97" s="205"/>
      <c r="EW97" s="205"/>
      <c r="EX97" s="205"/>
      <c r="EY97" s="205"/>
      <c r="EZ97" s="205"/>
      <c r="FA97" s="205"/>
      <c r="FB97" s="205"/>
      <c r="FC97" s="205"/>
      <c r="FD97" s="205"/>
      <c r="FE97" s="205"/>
      <c r="FF97" s="205"/>
      <c r="FG97" s="205"/>
      <c r="FH97" s="205"/>
      <c r="HB97" s="163"/>
      <c r="HC97" s="163"/>
      <c r="HD97" s="163"/>
      <c r="HE97" s="163"/>
      <c r="HF97" s="163"/>
      <c r="HG97" s="163"/>
      <c r="HH97" s="163"/>
      <c r="HI97" s="163"/>
      <c r="HJ97" s="163"/>
      <c r="HK97" s="163"/>
      <c r="HL97" s="163"/>
      <c r="HM97" s="163"/>
      <c r="HN97" s="163"/>
      <c r="HO97" s="163"/>
      <c r="HP97" s="163"/>
      <c r="HQ97" s="163"/>
      <c r="HR97" s="163"/>
      <c r="HS97" s="163"/>
      <c r="HT97" s="163"/>
      <c r="HU97" s="163"/>
      <c r="HV97" s="163"/>
      <c r="HW97" s="163"/>
      <c r="HX97" s="163"/>
      <c r="HY97" s="163"/>
      <c r="HZ97" s="163"/>
      <c r="IA97" s="163"/>
      <c r="IB97" s="163"/>
      <c r="AIM97" s="153"/>
      <c r="AIN97" s="138"/>
      <c r="AIO97" s="138"/>
      <c r="AIP97" s="138"/>
      <c r="AIQ97" s="138"/>
      <c r="AIR97" s="138"/>
      <c r="AIS97" s="138"/>
      <c r="AIT97" s="160"/>
      <c r="AIU97" s="160"/>
      <c r="AIV97" s="160"/>
      <c r="AIW97" s="160"/>
      <c r="AIX97" s="160"/>
      <c r="AIY97" s="160"/>
      <c r="AIZ97" s="160"/>
      <c r="AJA97" s="160"/>
      <c r="AJB97" s="160"/>
      <c r="AJC97" s="160"/>
      <c r="AJD97" s="160"/>
      <c r="AJE97" s="160"/>
      <c r="AJF97" s="138"/>
      <c r="AJG97" s="138"/>
      <c r="AJH97" s="138"/>
      <c r="AJI97" s="138"/>
      <c r="AJJ97" s="138"/>
      <c r="AJK97" s="138"/>
      <c r="AJL97" s="138"/>
      <c r="AJO97" s="138"/>
      <c r="AJP97" s="138"/>
      <c r="AJQ97" s="138"/>
      <c r="AJR97" s="138"/>
      <c r="AJS97" s="138"/>
      <c r="AJT97" s="138"/>
      <c r="AJU97" s="138"/>
      <c r="AJV97" s="138"/>
      <c r="AJW97" s="138"/>
      <c r="AJX97" s="362"/>
      <c r="AJY97" s="362"/>
      <c r="AJZ97" s="362"/>
      <c r="AKA97" s="362"/>
      <c r="AKB97" s="362"/>
      <c r="AKC97" s="362"/>
      <c r="AKD97" s="362"/>
      <c r="AKE97" s="362"/>
      <c r="AKF97" s="362"/>
      <c r="AKG97" s="362"/>
      <c r="AKH97" s="362"/>
      <c r="AKI97" s="362"/>
      <c r="AKJ97" s="138"/>
      <c r="AKK97" s="138"/>
      <c r="AKL97" s="138"/>
      <c r="AKM97" s="138"/>
      <c r="AKN97" s="138"/>
      <c r="AKO97" s="138"/>
      <c r="AKP97" s="138"/>
      <c r="AKQ97" s="153"/>
      <c r="AKR97" s="372"/>
      <c r="AKS97" s="372"/>
      <c r="AKT97" s="372"/>
      <c r="AKU97" s="372"/>
      <c r="AKV97" s="372"/>
      <c r="AKW97" s="372"/>
      <c r="AKX97" s="391"/>
      <c r="AKY97" s="391"/>
      <c r="AKZ97" s="391"/>
      <c r="ALA97" s="391"/>
      <c r="ALB97" s="138"/>
      <c r="ALC97" s="138"/>
      <c r="ALD97" s="138"/>
      <c r="ALE97" s="138"/>
      <c r="ALF97" s="138"/>
      <c r="ALG97" s="138"/>
      <c r="ALH97" s="138"/>
      <c r="ALI97" s="138"/>
      <c r="ALJ97" s="138"/>
      <c r="ALK97" s="138"/>
      <c r="ALL97" s="138"/>
      <c r="ALM97" s="138"/>
      <c r="ALN97" s="138"/>
      <c r="ALO97" s="138"/>
      <c r="ALP97" s="138"/>
    </row>
    <row r="98" spans="146:1004" ht="15.75" customHeight="1" x14ac:dyDescent="0.2">
      <c r="HB98" s="163"/>
      <c r="HC98" s="163"/>
      <c r="HD98" s="163"/>
      <c r="HE98" s="163"/>
      <c r="HF98" s="163"/>
      <c r="HG98" s="163"/>
      <c r="HH98" s="163"/>
      <c r="HI98" s="313" t="s">
        <v>331</v>
      </c>
      <c r="HJ98" s="313"/>
      <c r="HK98" s="313"/>
      <c r="HL98" s="313"/>
      <c r="HM98" s="313"/>
      <c r="HN98" s="313"/>
      <c r="HO98" s="313"/>
      <c r="HP98" s="313"/>
      <c r="HQ98" s="313"/>
      <c r="HR98" s="313"/>
      <c r="HS98" s="313"/>
      <c r="HT98" s="313"/>
      <c r="HU98" s="313"/>
      <c r="HV98" s="313"/>
      <c r="HW98" s="313"/>
      <c r="HX98" s="313"/>
      <c r="HY98" s="163"/>
      <c r="HZ98" s="163"/>
      <c r="IA98" s="163"/>
      <c r="IB98" s="163"/>
      <c r="AIM98" s="153"/>
      <c r="AIN98" s="138"/>
      <c r="AIO98" s="138"/>
      <c r="AIP98" s="144"/>
      <c r="AIQ98" s="138"/>
      <c r="AIR98" s="138"/>
      <c r="AIS98" s="138"/>
      <c r="AIT98" s="160"/>
      <c r="AIU98" s="160"/>
      <c r="AIV98" s="160"/>
      <c r="AIW98" s="160"/>
      <c r="AIX98" s="138"/>
      <c r="AIY98" s="138"/>
      <c r="AIZ98" s="138"/>
      <c r="AJA98" s="138"/>
      <c r="AJB98" s="138"/>
      <c r="AJC98" s="138"/>
      <c r="AJD98" s="138"/>
      <c r="AJE98" s="138"/>
      <c r="AJF98" s="138"/>
      <c r="AJG98" s="138"/>
      <c r="AJH98" s="138"/>
      <c r="AJI98" s="138"/>
      <c r="AJJ98" s="138"/>
      <c r="AJK98" s="138"/>
      <c r="AJL98" s="138"/>
      <c r="AJO98" s="138"/>
      <c r="AJP98" s="138"/>
      <c r="AJQ98" s="138"/>
      <c r="AJR98" s="138"/>
      <c r="AJS98" s="138"/>
      <c r="AJT98" s="144"/>
      <c r="AJU98" s="138"/>
      <c r="AJV98" s="138"/>
      <c r="AJW98" s="138"/>
      <c r="AJX98" s="362"/>
      <c r="AJY98" s="362"/>
      <c r="AJZ98" s="362"/>
      <c r="AKA98" s="362"/>
      <c r="AKB98" s="138"/>
      <c r="AKC98" s="138"/>
      <c r="AKD98" s="138"/>
      <c r="AKE98" s="138"/>
      <c r="AKF98" s="138"/>
      <c r="AKG98" s="138"/>
      <c r="AKH98" s="138"/>
      <c r="AKI98" s="138"/>
      <c r="AKJ98" s="138"/>
      <c r="AKK98" s="138"/>
      <c r="AKL98" s="138"/>
      <c r="AKM98" s="138"/>
      <c r="AKN98" s="138"/>
      <c r="AKO98" s="138"/>
      <c r="AKP98" s="138"/>
      <c r="AKQ98" s="153"/>
      <c r="AKR98" s="372"/>
      <c r="AKS98" s="372"/>
      <c r="AKT98" s="372"/>
      <c r="AKU98" s="372"/>
      <c r="AKV98" s="372"/>
      <c r="AKW98" s="372"/>
      <c r="AKX98" s="391"/>
      <c r="AKY98" s="391"/>
      <c r="AKZ98" s="391"/>
      <c r="ALA98" s="391"/>
      <c r="ALB98" s="138"/>
      <c r="ALC98" s="138"/>
      <c r="ALD98" s="138"/>
      <c r="ALE98" s="138"/>
      <c r="ALF98" s="138"/>
      <c r="ALG98" s="138"/>
      <c r="ALH98" s="138"/>
      <c r="ALI98" s="138"/>
      <c r="ALJ98" s="138"/>
      <c r="ALK98" s="138"/>
      <c r="ALL98" s="138"/>
      <c r="ALM98" s="138"/>
      <c r="ALN98" s="138"/>
      <c r="ALO98" s="138"/>
      <c r="ALP98" s="138"/>
    </row>
    <row r="99" spans="146:1004" ht="15.75" customHeight="1" x14ac:dyDescent="0.2">
      <c r="HB99" s="163"/>
      <c r="HC99" s="163"/>
      <c r="HD99" s="163"/>
      <c r="HE99" s="163"/>
      <c r="HF99" s="163"/>
      <c r="HG99" s="163"/>
      <c r="HH99" s="163"/>
      <c r="HI99" s="313" t="s">
        <v>332</v>
      </c>
      <c r="HJ99" s="313"/>
      <c r="HK99" s="313"/>
      <c r="HL99" s="313"/>
      <c r="HM99" s="313" t="s">
        <v>254</v>
      </c>
      <c r="HN99" s="313"/>
      <c r="HO99" s="313"/>
      <c r="HP99" s="313"/>
      <c r="HQ99" s="313" t="s">
        <v>255</v>
      </c>
      <c r="HR99" s="313"/>
      <c r="HS99" s="313"/>
      <c r="HT99" s="313"/>
      <c r="HU99" s="313" t="s">
        <v>94</v>
      </c>
      <c r="HV99" s="313"/>
      <c r="HW99" s="313"/>
      <c r="HX99" s="313"/>
      <c r="HY99" s="163"/>
      <c r="HZ99" s="163"/>
      <c r="IA99" s="163"/>
      <c r="IB99" s="163"/>
      <c r="AIM99" s="153"/>
      <c r="AIN99" s="153"/>
      <c r="AIO99" s="153"/>
      <c r="AIP99" s="153"/>
      <c r="AIQ99" s="153"/>
      <c r="AIR99" s="153"/>
      <c r="AIS99" s="153"/>
      <c r="AIT99" s="153"/>
      <c r="AIU99" s="153"/>
      <c r="AIV99" s="153"/>
      <c r="AIW99" s="153"/>
      <c r="AIX99" s="153"/>
      <c r="AIY99" s="153"/>
      <c r="AIZ99" s="153"/>
      <c r="AJA99" s="153"/>
      <c r="AJB99" s="153"/>
      <c r="AJC99" s="153"/>
      <c r="AJD99" s="153"/>
      <c r="AJE99" s="153"/>
      <c r="AJF99" s="153"/>
      <c r="AJG99" s="153"/>
      <c r="AJH99" s="153"/>
      <c r="AJI99" s="153"/>
      <c r="AJJ99" s="153"/>
      <c r="AJK99" s="153"/>
      <c r="AJL99" s="153"/>
      <c r="AJQ99" s="153"/>
      <c r="AJR99" s="138"/>
      <c r="AJS99" s="138"/>
      <c r="AJT99" s="138"/>
      <c r="AJU99" s="138"/>
      <c r="AJV99" s="138"/>
      <c r="AJW99" s="138"/>
      <c r="AJX99" s="138"/>
      <c r="AJY99" s="138"/>
      <c r="AJZ99" s="138"/>
      <c r="AKA99" s="138"/>
      <c r="AKB99" s="138"/>
      <c r="AKC99" s="138"/>
      <c r="AKD99" s="138"/>
      <c r="AKE99" s="138"/>
      <c r="AKF99" s="138"/>
      <c r="AKG99" s="138"/>
      <c r="AKH99" s="138"/>
      <c r="AKI99" s="138"/>
      <c r="AKJ99" s="138"/>
      <c r="AKK99" s="138"/>
      <c r="AKL99" s="138"/>
      <c r="AKM99" s="138"/>
      <c r="AKN99" s="138"/>
      <c r="AKO99" s="138"/>
      <c r="AKP99" s="138"/>
      <c r="AKQ99" s="138"/>
      <c r="AKR99" s="138"/>
      <c r="AKS99" s="138"/>
      <c r="AKT99" s="138"/>
      <c r="AKU99" s="138"/>
      <c r="AKV99" s="138"/>
      <c r="AKW99" s="138"/>
      <c r="AKX99" s="138"/>
      <c r="AKY99" s="138"/>
      <c r="AKZ99" s="138"/>
      <c r="ALA99" s="138"/>
      <c r="ALB99" s="138"/>
      <c r="ALC99" s="138"/>
      <c r="ALD99" s="138"/>
      <c r="ALE99" s="138"/>
      <c r="ALF99" s="138"/>
      <c r="ALG99" s="138"/>
      <c r="ALH99" s="138"/>
      <c r="ALI99" s="138"/>
      <c r="ALJ99" s="138"/>
      <c r="ALK99" s="138"/>
      <c r="ALL99" s="138"/>
      <c r="ALM99" s="138"/>
      <c r="ALN99" s="138"/>
      <c r="ALO99" s="138"/>
      <c r="ALP99" s="138"/>
    </row>
    <row r="100" spans="146:1004" ht="15.75" customHeight="1" x14ac:dyDescent="0.2">
      <c r="HB100" s="163"/>
      <c r="HC100" s="163"/>
      <c r="HD100" s="163"/>
      <c r="HE100" s="163"/>
      <c r="HF100" s="163"/>
      <c r="HG100" s="163"/>
      <c r="HH100" s="163"/>
      <c r="HI100" s="355">
        <v>50000</v>
      </c>
      <c r="HJ100" s="356"/>
      <c r="HK100" s="356"/>
      <c r="HL100" s="357"/>
      <c r="HM100" s="358">
        <f>10226.6*1.3</f>
        <v>13294.580000000002</v>
      </c>
      <c r="HN100" s="358"/>
      <c r="HO100" s="358"/>
      <c r="HP100" s="358"/>
      <c r="HQ100" s="354">
        <v>24163</v>
      </c>
      <c r="HR100" s="354"/>
      <c r="HS100" s="354"/>
      <c r="HT100" s="354"/>
      <c r="HU100" s="354">
        <f>HQ100-HM100</f>
        <v>10868.419999999998</v>
      </c>
      <c r="HV100" s="354"/>
      <c r="HW100" s="354"/>
      <c r="HX100" s="354"/>
      <c r="HY100" s="163"/>
      <c r="HZ100" s="163"/>
      <c r="IA100" s="163"/>
      <c r="IB100" s="163"/>
      <c r="AJC100" s="138"/>
      <c r="AJD100" s="138"/>
      <c r="AJE100" s="138"/>
      <c r="AJF100" s="138"/>
      <c r="AJG100" s="138"/>
      <c r="AJH100" s="138"/>
      <c r="AJI100" s="138"/>
      <c r="AJJ100" s="138"/>
      <c r="AJK100" s="138"/>
      <c r="AJL100" s="138"/>
      <c r="AJM100" s="138"/>
      <c r="AJN100" s="138"/>
      <c r="AJO100" s="138"/>
      <c r="AJP100" s="138"/>
      <c r="AJQ100" s="138"/>
      <c r="AJR100" s="138"/>
      <c r="AJS100" s="138"/>
      <c r="AJT100" s="138"/>
      <c r="AJU100" s="138"/>
      <c r="AJV100" s="138"/>
      <c r="AJW100" s="138"/>
      <c r="AJX100" s="138"/>
      <c r="AJY100" s="138"/>
      <c r="AJZ100" s="138"/>
      <c r="AKA100" s="138"/>
      <c r="AKB100" s="138"/>
      <c r="AKC100" s="138"/>
      <c r="AKD100" s="138"/>
      <c r="AKE100" s="138"/>
      <c r="AKF100" s="138"/>
      <c r="AKG100" s="138"/>
      <c r="AKH100" s="138"/>
      <c r="AKI100" s="138"/>
      <c r="AKJ100" s="138"/>
      <c r="AKK100" s="138"/>
      <c r="AKL100" s="138"/>
      <c r="AKM100" s="138"/>
      <c r="AKN100" s="138"/>
      <c r="AKO100" s="138"/>
      <c r="AKP100" s="138"/>
      <c r="AKQ100" s="138"/>
      <c r="AKR100" s="138"/>
      <c r="AKS100" s="138"/>
      <c r="AKT100" s="138"/>
      <c r="AKU100" s="138"/>
      <c r="AKV100" s="138"/>
      <c r="AKW100" s="138"/>
      <c r="AKX100" s="138"/>
      <c r="AKY100" s="138"/>
      <c r="AKZ100" s="138"/>
      <c r="ALA100" s="138"/>
      <c r="ALB100" s="138"/>
      <c r="ALC100" s="138"/>
      <c r="ALD100" s="138"/>
      <c r="ALE100" s="138"/>
      <c r="ALF100" s="138"/>
      <c r="ALG100" s="138"/>
      <c r="ALH100" s="138"/>
      <c r="ALI100" s="138"/>
      <c r="ALJ100" s="138"/>
      <c r="ALK100" s="138"/>
      <c r="ALL100" s="138"/>
      <c r="ALM100" s="138"/>
      <c r="ALN100" s="138"/>
      <c r="ALO100" s="138"/>
      <c r="ALP100" s="138"/>
    </row>
    <row r="101" spans="146:1004" ht="15.75" customHeight="1" x14ac:dyDescent="0.2">
      <c r="HB101" s="163"/>
      <c r="HC101" s="163"/>
      <c r="HD101" s="163"/>
      <c r="HI101" s="174"/>
      <c r="HJ101" s="174"/>
      <c r="HK101" s="174"/>
      <c r="HL101" s="174"/>
      <c r="HM101" s="174"/>
      <c r="HN101" s="174"/>
      <c r="HO101" s="174"/>
      <c r="HP101" s="174"/>
      <c r="HQ101" s="163"/>
      <c r="HR101" s="163"/>
      <c r="HS101" s="163"/>
      <c r="HT101" s="163"/>
      <c r="HU101" s="163"/>
      <c r="HV101" s="163"/>
      <c r="HW101" s="163"/>
      <c r="HX101" s="163"/>
      <c r="HY101" s="163"/>
      <c r="HZ101" s="163"/>
      <c r="IA101" s="163"/>
      <c r="IB101" s="163"/>
      <c r="AJC101" s="138"/>
      <c r="AJD101" s="138"/>
      <c r="AJE101" s="138"/>
      <c r="AJF101" s="138"/>
      <c r="AJG101" s="138"/>
      <c r="AJH101" s="138"/>
      <c r="AJI101" s="138"/>
      <c r="AJJ101" s="138"/>
      <c r="AJK101" s="138"/>
      <c r="AJL101" s="138"/>
      <c r="AJM101" s="138"/>
      <c r="AJN101" s="138"/>
      <c r="AJO101" s="138"/>
      <c r="AJP101" s="138"/>
      <c r="AJQ101" s="138"/>
      <c r="AJR101" s="138"/>
      <c r="AJS101" s="138"/>
      <c r="AJT101" s="138"/>
      <c r="AJU101" s="138"/>
      <c r="AJV101" s="138"/>
      <c r="AJW101" s="138"/>
      <c r="AJX101" s="138"/>
      <c r="AJY101" s="138"/>
      <c r="AJZ101" s="138"/>
      <c r="AKA101" s="138"/>
      <c r="AKB101" s="138"/>
      <c r="AKC101" s="138"/>
      <c r="AKD101" s="138"/>
      <c r="AKE101" s="138"/>
      <c r="AKF101" s="138"/>
      <c r="AKG101" s="138"/>
      <c r="AKH101" s="138"/>
      <c r="AKI101" s="138"/>
      <c r="AKJ101" s="138"/>
      <c r="AKK101" s="138"/>
      <c r="AKL101" s="138"/>
      <c r="AKM101" s="138"/>
      <c r="AKN101" s="138"/>
      <c r="AKO101" s="138"/>
      <c r="AKP101" s="138"/>
      <c r="AKQ101" s="138"/>
      <c r="AKR101" s="138"/>
      <c r="AKS101" s="138"/>
      <c r="AKT101" s="138"/>
      <c r="AKU101" s="138"/>
      <c r="AKV101" s="138"/>
      <c r="AKW101" s="138"/>
      <c r="AKX101" s="138"/>
      <c r="AKY101" s="138"/>
      <c r="AKZ101" s="138"/>
      <c r="ALA101" s="138"/>
      <c r="ALB101" s="138"/>
      <c r="ALC101" s="138"/>
      <c r="ALD101" s="138"/>
      <c r="ALE101" s="138"/>
      <c r="ALF101" s="138"/>
      <c r="ALG101" s="138"/>
      <c r="ALH101" s="138"/>
      <c r="ALI101" s="138"/>
      <c r="ALJ101" s="138"/>
      <c r="ALK101" s="138"/>
      <c r="ALL101" s="138"/>
      <c r="ALM101" s="138"/>
      <c r="ALN101" s="138"/>
      <c r="ALO101" s="138"/>
      <c r="ALP101" s="138"/>
    </row>
    <row r="102" spans="146:1004" ht="15.75" customHeight="1" x14ac:dyDescent="0.2">
      <c r="GM102" s="121"/>
      <c r="GN102" s="121"/>
      <c r="GO102" s="121"/>
      <c r="GP102" s="121"/>
      <c r="GQ102" s="121"/>
      <c r="GR102" s="121"/>
      <c r="GS102" s="121"/>
      <c r="GT102" s="121"/>
      <c r="GU102" s="121"/>
      <c r="GV102" s="121"/>
      <c r="GW102" s="121"/>
      <c r="GX102" s="121"/>
      <c r="GY102" s="121"/>
      <c r="GZ102" s="121"/>
      <c r="HA102" s="121"/>
      <c r="HB102" s="121"/>
      <c r="HC102" s="121"/>
      <c r="HD102" s="121"/>
      <c r="HE102" s="121"/>
      <c r="HF102" s="163"/>
      <c r="HG102" s="163"/>
      <c r="HH102" s="163"/>
      <c r="HI102" s="163"/>
      <c r="HJ102" s="163"/>
      <c r="HK102" s="163"/>
      <c r="HL102" s="163"/>
      <c r="HM102" s="163"/>
      <c r="HN102" s="163"/>
      <c r="HO102" s="163"/>
      <c r="HP102" s="163"/>
      <c r="HQ102" s="163"/>
      <c r="HR102" s="163"/>
      <c r="HS102" s="163"/>
      <c r="HT102" s="163"/>
      <c r="HU102" s="163"/>
      <c r="HV102" s="163"/>
      <c r="HW102" s="163"/>
      <c r="HX102" s="163"/>
      <c r="HY102" s="163"/>
      <c r="HZ102" s="163"/>
      <c r="IA102" s="163"/>
      <c r="IB102" s="163"/>
      <c r="AJC102" s="138"/>
      <c r="AJD102" s="138"/>
      <c r="AJE102" s="138"/>
      <c r="AJF102" s="138"/>
      <c r="AJG102" s="138"/>
      <c r="AJH102" s="138"/>
      <c r="AJI102" s="138"/>
      <c r="AJJ102" s="138"/>
      <c r="AJK102" s="138"/>
      <c r="AJL102" s="138"/>
      <c r="AJM102" s="138"/>
      <c r="AJN102" s="138"/>
      <c r="AJO102" s="138"/>
      <c r="AJP102" s="138"/>
      <c r="AJQ102" s="138"/>
      <c r="AJR102" s="138"/>
      <c r="AJS102" s="138"/>
      <c r="AJT102" s="138"/>
      <c r="AJU102" s="138"/>
      <c r="AJV102" s="138"/>
      <c r="AJW102" s="138"/>
      <c r="AJX102" s="138"/>
      <c r="AJY102" s="138"/>
      <c r="AJZ102" s="138"/>
      <c r="AKA102" s="138"/>
      <c r="AKB102" s="138"/>
      <c r="AKC102" s="138"/>
      <c r="AKD102" s="138"/>
      <c r="AKE102" s="138"/>
      <c r="AKF102" s="138"/>
      <c r="AKG102" s="138"/>
      <c r="AKH102" s="138"/>
      <c r="AKI102" s="138"/>
      <c r="AKJ102" s="138"/>
      <c r="AKK102" s="138"/>
      <c r="AKL102" s="138"/>
      <c r="AKM102" s="138"/>
      <c r="AKN102" s="138"/>
      <c r="AKO102" s="138"/>
      <c r="AKP102" s="138"/>
      <c r="AKQ102" s="138"/>
      <c r="AKR102" s="138"/>
      <c r="AKS102" s="138"/>
      <c r="AKT102" s="138"/>
      <c r="AKU102" s="138"/>
      <c r="AKV102" s="138"/>
      <c r="AKW102" s="138"/>
      <c r="AKX102" s="138"/>
      <c r="AKY102" s="138"/>
      <c r="AKZ102" s="138"/>
      <c r="ALA102" s="138"/>
      <c r="ALB102" s="138"/>
      <c r="ALC102" s="138"/>
      <c r="ALD102" s="138"/>
      <c r="ALE102" s="138"/>
      <c r="ALF102" s="138"/>
      <c r="ALG102" s="138"/>
      <c r="ALH102" s="138"/>
      <c r="ALI102" s="138"/>
      <c r="ALJ102" s="138"/>
      <c r="ALK102" s="138"/>
      <c r="ALL102" s="138"/>
      <c r="ALM102" s="138"/>
      <c r="ALN102" s="138"/>
      <c r="ALO102" s="138"/>
      <c r="ALP102" s="138"/>
    </row>
    <row r="103" spans="146:1004" ht="15.75" customHeight="1" x14ac:dyDescent="0.2">
      <c r="GM103" s="178"/>
      <c r="GN103" s="178"/>
      <c r="GO103" s="178"/>
      <c r="GP103" s="178"/>
      <c r="GQ103" s="178"/>
      <c r="GR103" s="178"/>
      <c r="GS103" s="178"/>
      <c r="GT103" s="178"/>
      <c r="GU103" s="178"/>
      <c r="GV103" s="178"/>
      <c r="GW103" s="178"/>
      <c r="GX103" s="178"/>
      <c r="GY103" s="178"/>
      <c r="GZ103" s="178"/>
      <c r="HA103" s="178"/>
      <c r="HB103" s="178"/>
      <c r="HC103" s="178"/>
      <c r="HD103" s="178"/>
      <c r="HE103" s="178"/>
      <c r="HI103" s="181"/>
      <c r="HJ103" s="181"/>
      <c r="HK103" s="181"/>
      <c r="HL103" s="181"/>
      <c r="HM103" s="181"/>
      <c r="HN103" s="181"/>
      <c r="HO103" s="181"/>
      <c r="HP103" s="181"/>
      <c r="HQ103" s="181"/>
      <c r="HR103" s="181"/>
      <c r="HS103" s="181"/>
      <c r="HT103" s="181"/>
      <c r="AJC103" s="138"/>
      <c r="AJD103" s="138"/>
      <c r="AJE103" s="138"/>
      <c r="AJF103" s="138"/>
      <c r="AJG103" s="138"/>
      <c r="AJH103" s="138"/>
      <c r="AJI103" s="138"/>
      <c r="AJJ103" s="138"/>
      <c r="AJK103" s="138"/>
      <c r="AJL103" s="138"/>
      <c r="AJM103" s="138"/>
      <c r="AJN103" s="138"/>
      <c r="AJO103" s="138"/>
      <c r="AJP103" s="138"/>
      <c r="AJQ103" s="138"/>
      <c r="AJR103" s="138"/>
      <c r="AJS103" s="138"/>
      <c r="AJT103" s="138"/>
      <c r="AJU103" s="138"/>
      <c r="AJV103" s="138"/>
      <c r="AJW103" s="138"/>
      <c r="AJX103" s="138"/>
      <c r="AJY103" s="138"/>
      <c r="AJZ103" s="138"/>
      <c r="AKA103" s="138"/>
      <c r="AKB103" s="138"/>
      <c r="AKC103" s="138"/>
      <c r="AKD103" s="138"/>
      <c r="AKE103" s="138"/>
      <c r="AKF103" s="138"/>
      <c r="AKG103" s="138"/>
      <c r="AKH103" s="138"/>
      <c r="AKI103" s="138"/>
      <c r="AKJ103" s="138"/>
      <c r="AKK103" s="138"/>
      <c r="AKL103" s="138"/>
      <c r="AKM103" s="138"/>
      <c r="AKN103" s="138"/>
      <c r="AKO103" s="138"/>
      <c r="AKP103" s="138"/>
      <c r="AKQ103" s="138"/>
      <c r="AKR103" s="138"/>
      <c r="AKS103" s="138"/>
      <c r="AKT103" s="138"/>
      <c r="AKU103" s="138"/>
      <c r="AKV103" s="138"/>
      <c r="AKW103" s="138"/>
      <c r="AKX103" s="138"/>
      <c r="AKY103" s="138"/>
      <c r="AKZ103" s="138"/>
      <c r="ALA103" s="138"/>
      <c r="ALB103" s="138"/>
      <c r="ALC103" s="138"/>
      <c r="ALD103" s="138"/>
      <c r="ALE103" s="138"/>
      <c r="ALF103" s="138"/>
      <c r="ALG103" s="138"/>
      <c r="ALH103" s="138"/>
      <c r="ALI103" s="138"/>
      <c r="ALJ103" s="138"/>
      <c r="ALK103" s="138"/>
      <c r="ALL103" s="138"/>
      <c r="ALM103" s="138"/>
      <c r="ALN103" s="138"/>
      <c r="ALO103" s="138"/>
      <c r="ALP103" s="138"/>
    </row>
    <row r="104" spans="146:1004" ht="15.75" customHeight="1" x14ac:dyDescent="0.2">
      <c r="GM104" s="180"/>
      <c r="GN104" s="180"/>
      <c r="GO104" s="180"/>
      <c r="GP104" s="180"/>
      <c r="GQ104" s="180"/>
      <c r="GR104" s="180"/>
      <c r="GS104" s="180"/>
      <c r="GT104" s="180"/>
      <c r="GU104" s="180"/>
      <c r="GV104" s="180"/>
      <c r="GW104" s="180"/>
      <c r="GX104" s="180"/>
      <c r="HI104" s="181"/>
      <c r="HJ104" s="181"/>
      <c r="HK104" s="181"/>
      <c r="HL104" s="181"/>
      <c r="HM104" s="181"/>
      <c r="HN104" s="181"/>
      <c r="HO104" s="181"/>
      <c r="HP104" s="181"/>
      <c r="HQ104" s="181"/>
      <c r="HR104" s="181"/>
      <c r="HS104" s="181"/>
      <c r="HT104" s="181"/>
      <c r="AJC104" s="138"/>
      <c r="AJD104" s="138"/>
      <c r="AJE104" s="138"/>
      <c r="AJF104" s="138"/>
      <c r="AJG104" s="138"/>
      <c r="AJH104" s="138"/>
      <c r="AJI104" s="138"/>
      <c r="AJJ104" s="138"/>
      <c r="AJK104" s="138"/>
      <c r="AJL104" s="138"/>
      <c r="AJM104" s="138"/>
      <c r="AJN104" s="138"/>
      <c r="AJO104" s="138"/>
      <c r="AJP104" s="138"/>
      <c r="AJQ104" s="138"/>
      <c r="AJR104" s="138"/>
      <c r="AJS104" s="138"/>
      <c r="AJT104" s="138"/>
      <c r="AJU104" s="138"/>
      <c r="AJV104" s="138"/>
      <c r="AJW104" s="138"/>
      <c r="AJX104" s="138"/>
      <c r="AJY104" s="138"/>
      <c r="AJZ104" s="138"/>
      <c r="AKA104" s="138"/>
      <c r="AKB104" s="138"/>
      <c r="AKC104" s="138"/>
      <c r="AKD104" s="138"/>
      <c r="AKE104" s="138"/>
      <c r="AKF104" s="138"/>
      <c r="AKG104" s="138"/>
      <c r="AKH104" s="138"/>
      <c r="AKI104" s="144"/>
      <c r="AKJ104" s="144"/>
      <c r="AKK104" s="144"/>
      <c r="AKL104" s="144"/>
      <c r="AKM104" s="387"/>
      <c r="AKN104" s="387"/>
      <c r="AKO104" s="387"/>
      <c r="AKP104" s="387"/>
      <c r="AKQ104" s="387"/>
      <c r="AKR104" s="387"/>
      <c r="AKS104" s="387"/>
      <c r="AKT104" s="387"/>
      <c r="AKU104" s="138"/>
      <c r="AKV104" s="138"/>
      <c r="AKW104" s="138"/>
      <c r="AKX104" s="138"/>
      <c r="AKY104" s="138"/>
      <c r="AKZ104" s="138"/>
      <c r="ALA104" s="138"/>
      <c r="ALB104" s="138"/>
      <c r="ALC104" s="138"/>
      <c r="ALD104" s="138"/>
      <c r="ALE104" s="138"/>
      <c r="ALF104" s="138"/>
      <c r="ALG104" s="138"/>
      <c r="ALH104" s="138"/>
      <c r="ALI104" s="138"/>
      <c r="ALJ104" s="138"/>
      <c r="ALK104" s="138"/>
      <c r="ALL104" s="138"/>
      <c r="ALM104" s="138"/>
      <c r="ALN104" s="138"/>
      <c r="ALO104" s="138"/>
      <c r="ALP104" s="138"/>
    </row>
    <row r="105" spans="146:1004" ht="15.75" customHeight="1" x14ac:dyDescent="0.2">
      <c r="GM105" s="339"/>
      <c r="GN105" s="339"/>
      <c r="GO105" s="339"/>
      <c r="GP105" s="339"/>
      <c r="GQ105" s="339"/>
      <c r="GR105" s="339"/>
      <c r="GS105" s="339"/>
      <c r="GT105" s="339"/>
      <c r="GU105" s="339"/>
      <c r="GV105" s="339"/>
      <c r="GW105" s="339"/>
      <c r="GX105" s="339"/>
      <c r="GY105" s="339"/>
      <c r="GZ105" s="339"/>
      <c r="HA105" s="339"/>
      <c r="HB105" s="339"/>
      <c r="HC105" s="339"/>
      <c r="HD105" s="339"/>
      <c r="HE105" s="339"/>
      <c r="HI105" s="181"/>
      <c r="HJ105" s="181"/>
      <c r="HK105" s="181"/>
      <c r="HL105" s="181"/>
      <c r="HM105" s="181"/>
      <c r="HN105" s="181"/>
      <c r="HO105" s="181"/>
      <c r="HP105" s="181"/>
      <c r="HQ105" s="181"/>
      <c r="HR105" s="181"/>
      <c r="HS105" s="181"/>
      <c r="HT105" s="181"/>
      <c r="AHZ105" s="156"/>
      <c r="AIA105" s="156"/>
      <c r="AIB105" s="156"/>
      <c r="AIC105" s="156"/>
      <c r="AID105" s="156"/>
      <c r="AIE105" s="156"/>
      <c r="AIF105" s="156"/>
      <c r="AIG105" s="156"/>
      <c r="AIH105" s="156"/>
      <c r="AII105" s="156"/>
      <c r="AIJ105" s="156"/>
      <c r="AIK105" s="156"/>
      <c r="AIL105" s="371" t="s">
        <v>210</v>
      </c>
      <c r="AIM105" s="371"/>
      <c r="AIN105" s="371"/>
      <c r="AIO105" s="371"/>
      <c r="AIP105" s="371"/>
      <c r="AIQ105" s="371"/>
      <c r="AIR105" s="371"/>
      <c r="AIS105" s="156"/>
      <c r="AIT105" s="156"/>
      <c r="AIU105" s="156"/>
      <c r="AIV105" s="156"/>
      <c r="AIW105" s="156"/>
      <c r="AIX105" s="156"/>
      <c r="AJC105" s="138"/>
      <c r="AJD105" s="138"/>
      <c r="AJE105" s="138"/>
      <c r="AJF105" s="138"/>
      <c r="AJG105" s="138"/>
      <c r="AJH105" s="138"/>
      <c r="AJI105" s="138"/>
      <c r="AJJ105" s="138"/>
      <c r="AJK105" s="138"/>
      <c r="AJL105" s="138"/>
      <c r="AJM105" s="138"/>
      <c r="AJN105" s="138"/>
      <c r="AJO105" s="138"/>
      <c r="AJP105" s="138"/>
      <c r="AJQ105" s="138"/>
      <c r="AJR105" s="138"/>
      <c r="AJS105" s="138"/>
      <c r="AJT105" s="138"/>
      <c r="AJU105" s="138"/>
      <c r="AJV105" s="138"/>
      <c r="AJW105" s="138"/>
      <c r="AJX105" s="138"/>
      <c r="AJY105" s="138"/>
      <c r="AJZ105" s="138"/>
      <c r="AKA105" s="138"/>
      <c r="AKB105" s="138"/>
      <c r="AKC105" s="138"/>
      <c r="AKD105" s="138"/>
      <c r="AKE105" s="138"/>
      <c r="AKF105" s="138"/>
      <c r="AKG105" s="138"/>
      <c r="AKH105" s="138"/>
      <c r="AKI105" s="362"/>
      <c r="AKJ105" s="362"/>
      <c r="AKK105" s="362"/>
      <c r="AKL105" s="362"/>
      <c r="AKM105" s="362"/>
      <c r="AKN105" s="362"/>
      <c r="AKO105" s="362"/>
      <c r="AKP105" s="362"/>
      <c r="AKQ105" s="362"/>
      <c r="AKR105" s="362"/>
      <c r="AKS105" s="362"/>
      <c r="AKT105" s="362"/>
      <c r="AKU105" s="138"/>
      <c r="AKV105" s="138"/>
      <c r="AKW105" s="138"/>
      <c r="AKX105" s="138"/>
      <c r="AKY105" s="138"/>
      <c r="AKZ105" s="138"/>
      <c r="ALA105" s="138"/>
      <c r="ALB105" s="138"/>
      <c r="ALC105" s="138"/>
      <c r="ALD105" s="138"/>
      <c r="ALE105" s="138"/>
      <c r="ALF105" s="138"/>
      <c r="ALG105" s="138"/>
      <c r="ALH105" s="138"/>
      <c r="ALI105" s="138"/>
      <c r="ALJ105" s="138"/>
      <c r="ALK105" s="138"/>
      <c r="ALL105" s="138"/>
      <c r="ALM105" s="138"/>
      <c r="ALN105" s="138"/>
      <c r="ALO105" s="138"/>
      <c r="ALP105" s="138"/>
    </row>
    <row r="106" spans="146:1004" ht="15.75" customHeight="1" x14ac:dyDescent="0.2">
      <c r="GM106" s="305" t="s">
        <v>367</v>
      </c>
      <c r="GN106" s="306"/>
      <c r="GO106" s="306"/>
      <c r="GP106" s="306"/>
      <c r="GQ106" s="306"/>
      <c r="GR106" s="306"/>
      <c r="GS106" s="307"/>
      <c r="GT106" s="308" t="s">
        <v>80</v>
      </c>
      <c r="GU106" s="309"/>
      <c r="GV106" s="310"/>
      <c r="GW106" s="311" t="s">
        <v>81</v>
      </c>
      <c r="GX106" s="309"/>
      <c r="GY106" s="310"/>
      <c r="GZ106" s="311" t="s">
        <v>82</v>
      </c>
      <c r="HA106" s="309"/>
      <c r="HB106" s="309"/>
      <c r="HC106" s="340" t="s">
        <v>89</v>
      </c>
      <c r="HD106" s="340"/>
      <c r="HE106" s="340"/>
      <c r="AHZ106" s="156"/>
      <c r="AIA106" s="156"/>
      <c r="AIB106" s="156"/>
      <c r="AIC106" s="156"/>
      <c r="AID106" s="156"/>
      <c r="AIE106" s="156"/>
      <c r="AIF106" s="156"/>
      <c r="AIG106" s="156"/>
      <c r="AIH106" s="156"/>
      <c r="AII106" s="156"/>
      <c r="AIJ106" s="156"/>
      <c r="AIK106" s="156"/>
      <c r="AIL106" s="156"/>
      <c r="AIM106" s="156"/>
      <c r="AIN106" s="156"/>
      <c r="AIO106" s="156"/>
      <c r="AIP106" s="156"/>
      <c r="AIQ106" s="156"/>
      <c r="AIR106" s="156"/>
      <c r="AIS106" s="156"/>
      <c r="AIT106" s="156"/>
      <c r="AIU106" s="156"/>
      <c r="AIV106" s="156"/>
      <c r="AIW106" s="156"/>
      <c r="AIX106" s="156"/>
      <c r="AJC106" s="138"/>
      <c r="AJD106" s="138"/>
      <c r="AJE106" s="138"/>
      <c r="AJF106" s="138"/>
      <c r="AJG106" s="138"/>
      <c r="AJH106" s="138"/>
      <c r="AJI106" s="138"/>
      <c r="AJJ106" s="138"/>
      <c r="AJK106" s="138"/>
      <c r="AJL106" s="138"/>
      <c r="AJM106" s="138"/>
      <c r="AJN106" s="138"/>
      <c r="AJO106" s="138"/>
      <c r="AJP106" s="138"/>
      <c r="AJQ106" s="138"/>
      <c r="AJR106" s="138"/>
      <c r="AJS106" s="138"/>
      <c r="AJT106" s="138"/>
      <c r="AJU106" s="138"/>
      <c r="AJV106" s="138"/>
      <c r="AJW106" s="138"/>
      <c r="AJX106" s="138"/>
      <c r="AJY106" s="138"/>
      <c r="AJZ106" s="138"/>
      <c r="AKA106" s="138"/>
      <c r="AKB106" s="138"/>
      <c r="AKC106" s="138"/>
      <c r="AKD106" s="138"/>
      <c r="AKE106" s="138"/>
      <c r="AKF106" s="138"/>
      <c r="AKG106" s="138"/>
      <c r="AKH106" s="138"/>
      <c r="AKI106" s="138"/>
      <c r="AKJ106" s="138"/>
      <c r="AKK106" s="138"/>
      <c r="AKL106" s="138"/>
      <c r="AKM106" s="138"/>
      <c r="AKN106" s="138"/>
      <c r="AKO106" s="138"/>
      <c r="AKP106" s="138"/>
      <c r="AKQ106" s="138"/>
      <c r="AKR106" s="138"/>
      <c r="AKS106" s="138"/>
      <c r="AKT106" s="138"/>
      <c r="AKU106" s="138"/>
      <c r="AKV106" s="138"/>
      <c r="AKW106" s="138"/>
      <c r="AKX106" s="138"/>
      <c r="AKY106" s="138"/>
      <c r="AKZ106" s="138"/>
      <c r="ALA106" s="138"/>
      <c r="ALB106" s="138"/>
      <c r="ALC106" s="138"/>
      <c r="ALD106" s="138"/>
      <c r="ALE106" s="138"/>
      <c r="ALF106" s="138"/>
      <c r="ALG106" s="138"/>
      <c r="ALH106" s="138"/>
      <c r="ALI106" s="138"/>
      <c r="ALJ106" s="138"/>
      <c r="ALK106" s="138"/>
      <c r="ALL106" s="138"/>
      <c r="ALM106" s="138"/>
      <c r="ALN106" s="138"/>
      <c r="ALO106" s="138"/>
      <c r="ALP106" s="138"/>
    </row>
    <row r="107" spans="146:1004" ht="15.75" customHeight="1" x14ac:dyDescent="0.2">
      <c r="GM107" s="347" t="s">
        <v>368</v>
      </c>
      <c r="GN107" s="348"/>
      <c r="GO107" s="348"/>
      <c r="GP107" s="348"/>
      <c r="GQ107" s="348"/>
      <c r="GR107" s="348"/>
      <c r="GS107" s="349"/>
      <c r="GT107" s="350"/>
      <c r="GU107" s="351"/>
      <c r="GV107" s="352"/>
      <c r="GW107" s="350"/>
      <c r="GX107" s="351"/>
      <c r="GY107" s="352"/>
      <c r="GZ107" s="353"/>
      <c r="HA107" s="351"/>
      <c r="HB107" s="351"/>
      <c r="HC107" s="340" t="s">
        <v>116</v>
      </c>
      <c r="HD107" s="340"/>
      <c r="HE107" s="340"/>
      <c r="AHZ107" s="156"/>
      <c r="AIA107" s="156"/>
      <c r="AIB107" s="156"/>
      <c r="AIC107" s="156"/>
      <c r="AID107" s="156"/>
      <c r="AIE107" s="156"/>
      <c r="AIF107" s="320" t="s">
        <v>213</v>
      </c>
      <c r="AIG107" s="321"/>
      <c r="AIH107" s="321"/>
      <c r="AII107" s="321"/>
      <c r="AIJ107" s="321"/>
      <c r="AIK107" s="322"/>
      <c r="AIL107" s="311" t="s">
        <v>80</v>
      </c>
      <c r="AIM107" s="309"/>
      <c r="AIN107" s="310"/>
      <c r="AIO107" s="311" t="s">
        <v>81</v>
      </c>
      <c r="AIP107" s="309"/>
      <c r="AIQ107" s="310"/>
      <c r="AIR107" s="311" t="s">
        <v>82</v>
      </c>
      <c r="AIS107" s="309"/>
      <c r="AIT107" s="310"/>
      <c r="AIU107" s="311" t="s">
        <v>83</v>
      </c>
      <c r="AIV107" s="309"/>
      <c r="AIW107" s="309"/>
      <c r="AIX107" s="310"/>
    </row>
    <row r="108" spans="146:1004" ht="15.75" customHeight="1" x14ac:dyDescent="0.2">
      <c r="GM108" s="347" t="s">
        <v>369</v>
      </c>
      <c r="GN108" s="348"/>
      <c r="GO108" s="348"/>
      <c r="GP108" s="348"/>
      <c r="GQ108" s="348"/>
      <c r="GR108" s="348"/>
      <c r="GS108" s="349"/>
      <c r="GT108" s="350"/>
      <c r="GU108" s="351"/>
      <c r="GV108" s="352"/>
      <c r="GW108" s="350"/>
      <c r="GX108" s="351"/>
      <c r="GY108" s="352"/>
      <c r="GZ108" s="353"/>
      <c r="HA108" s="351"/>
      <c r="HB108" s="351"/>
      <c r="HC108" s="340" t="s">
        <v>116</v>
      </c>
      <c r="HD108" s="340"/>
      <c r="HE108" s="340"/>
      <c r="AHZ108" s="156"/>
      <c r="AIA108" s="156"/>
      <c r="AIB108" s="156"/>
      <c r="AIC108" s="156"/>
      <c r="AID108" s="156"/>
      <c r="AIE108" s="156"/>
      <c r="AIF108" s="311" t="s">
        <v>84</v>
      </c>
      <c r="AIG108" s="309"/>
      <c r="AIH108" s="309"/>
      <c r="AII108" s="309"/>
      <c r="AIJ108" s="309"/>
      <c r="AIK108" s="310"/>
      <c r="AIL108" s="311">
        <v>0</v>
      </c>
      <c r="AIM108" s="309"/>
      <c r="AIN108" s="310"/>
      <c r="AIO108" s="311">
        <v>0</v>
      </c>
      <c r="AIP108" s="309"/>
      <c r="AIQ108" s="310"/>
      <c r="AIR108" s="311">
        <f>AIO108-AIL108</f>
        <v>0</v>
      </c>
      <c r="AIS108" s="309"/>
      <c r="AIT108" s="310"/>
      <c r="AIU108" s="311" t="s">
        <v>73</v>
      </c>
      <c r="AIV108" s="333"/>
      <c r="AIW108" s="333"/>
      <c r="AIX108" s="334"/>
    </row>
    <row r="109" spans="146:1004" ht="15.75" customHeight="1" x14ac:dyDescent="0.2">
      <c r="GM109" s="178"/>
      <c r="GN109" s="178"/>
      <c r="GO109" s="178"/>
      <c r="GP109" s="178"/>
      <c r="GQ109" s="178"/>
      <c r="GR109" s="178"/>
      <c r="GS109" s="178"/>
      <c r="GT109" s="178"/>
      <c r="GU109" s="178"/>
      <c r="GV109" s="178"/>
      <c r="GW109" s="178"/>
      <c r="GX109" s="178"/>
      <c r="GY109" s="178"/>
      <c r="GZ109" s="178"/>
      <c r="HA109" s="178"/>
      <c r="HB109" s="178"/>
      <c r="HC109" s="178"/>
      <c r="HD109" s="178"/>
      <c r="HE109" s="178"/>
      <c r="AHZ109" s="156"/>
      <c r="AIA109" s="156"/>
      <c r="AIB109" s="156"/>
      <c r="AIC109" s="156"/>
      <c r="AID109" s="156"/>
      <c r="AIE109" s="156"/>
      <c r="AIF109" s="156"/>
      <c r="AIG109" s="156"/>
      <c r="AIH109" s="156"/>
      <c r="AII109" s="156"/>
      <c r="AIJ109" s="156"/>
      <c r="AIK109" s="156"/>
      <c r="AIL109" s="156"/>
      <c r="AIM109" s="156"/>
      <c r="AIN109" s="156"/>
      <c r="AIO109" s="156"/>
      <c r="AIP109" s="156"/>
      <c r="AIQ109" s="156"/>
      <c r="AIR109" s="156"/>
      <c r="AIS109" s="156"/>
      <c r="AIT109" s="156"/>
      <c r="AIU109" s="156"/>
      <c r="AIV109" s="156"/>
      <c r="AIW109" s="156"/>
      <c r="AIX109" s="156"/>
    </row>
    <row r="110" spans="146:1004" ht="15.75" customHeight="1" x14ac:dyDescent="0.2">
      <c r="GM110" s="320" t="s">
        <v>92</v>
      </c>
      <c r="GN110" s="321"/>
      <c r="GO110" s="321"/>
      <c r="GP110" s="322"/>
      <c r="GQ110" s="320" t="s">
        <v>196</v>
      </c>
      <c r="GR110" s="321"/>
      <c r="GS110" s="321"/>
      <c r="GT110" s="322"/>
      <c r="GU110" s="320" t="s">
        <v>94</v>
      </c>
      <c r="GV110" s="321"/>
      <c r="GW110" s="321"/>
      <c r="GX110" s="322"/>
      <c r="GY110" s="178"/>
      <c r="GZ110" s="178"/>
      <c r="HA110" s="178"/>
      <c r="HB110" s="178"/>
      <c r="HC110" s="178"/>
      <c r="HD110" s="178"/>
      <c r="HE110" s="178"/>
      <c r="AHZ110" s="156"/>
      <c r="AIA110" s="156"/>
      <c r="AIB110" s="156"/>
      <c r="AIC110" s="156"/>
      <c r="AID110" s="156"/>
      <c r="AIE110" s="156"/>
      <c r="AIF110" s="156"/>
      <c r="AIG110" s="156"/>
      <c r="AIH110" s="156"/>
      <c r="AII110" s="156"/>
      <c r="AIJ110" s="156"/>
      <c r="AIK110" s="156"/>
      <c r="AIL110" s="156"/>
      <c r="AIM110" s="156"/>
      <c r="AIN110" s="156"/>
      <c r="AIO110" s="156"/>
      <c r="AIP110" s="156"/>
      <c r="AIQ110" s="156"/>
      <c r="AIR110" s="156"/>
      <c r="AIS110" s="156"/>
      <c r="AIT110" s="156"/>
      <c r="AIU110" s="156"/>
      <c r="AIV110" s="156"/>
      <c r="AIW110" s="156"/>
      <c r="AIX110" s="156"/>
    </row>
    <row r="111" spans="146:1004" ht="15.75" customHeight="1" x14ac:dyDescent="0.2">
      <c r="GM111" s="323">
        <f>55380*0.25</f>
        <v>13845</v>
      </c>
      <c r="GN111" s="324"/>
      <c r="GO111" s="324"/>
      <c r="GP111" s="325"/>
      <c r="GQ111" s="323"/>
      <c r="GR111" s="324"/>
      <c r="GS111" s="324"/>
      <c r="GT111" s="325"/>
      <c r="GU111" s="323">
        <f>GQ111-GM111</f>
        <v>-13845</v>
      </c>
      <c r="GV111" s="324"/>
      <c r="GW111" s="324"/>
      <c r="GX111" s="325"/>
      <c r="GY111" s="178"/>
      <c r="GZ111" s="178"/>
      <c r="HA111" s="178"/>
      <c r="HB111" s="178"/>
      <c r="HC111" s="178"/>
      <c r="HD111" s="178"/>
      <c r="HE111" s="178"/>
      <c r="AHZ111" s="156"/>
      <c r="AIA111" s="156"/>
      <c r="AIB111" s="156"/>
      <c r="AIC111" s="156"/>
      <c r="AID111" s="156"/>
      <c r="AIE111" s="156"/>
      <c r="AIF111" s="336" t="s">
        <v>92</v>
      </c>
      <c r="AIG111" s="337"/>
      <c r="AIH111" s="337"/>
      <c r="AII111" s="338"/>
      <c r="AIJ111" s="336" t="s">
        <v>93</v>
      </c>
      <c r="AIK111" s="337"/>
      <c r="AIL111" s="337"/>
      <c r="AIM111" s="338"/>
      <c r="AIN111" s="336" t="s">
        <v>94</v>
      </c>
      <c r="AIO111" s="337"/>
      <c r="AIP111" s="337"/>
      <c r="AIQ111" s="338"/>
      <c r="AIR111" s="156"/>
      <c r="AIS111" s="156"/>
      <c r="AIT111" s="156"/>
      <c r="AIU111" s="156"/>
      <c r="AIV111" s="156"/>
      <c r="AIW111" s="156"/>
      <c r="AIX111" s="156"/>
    </row>
    <row r="112" spans="146:1004" ht="15.75" customHeight="1" x14ac:dyDescent="0.2">
      <c r="GM112" s="178"/>
      <c r="GN112" s="178"/>
      <c r="GO112" s="178"/>
      <c r="GP112" s="178"/>
      <c r="GQ112" s="178"/>
      <c r="GR112" s="178"/>
      <c r="GS112" s="178"/>
      <c r="GT112" s="178"/>
      <c r="GU112" s="178"/>
      <c r="GV112" s="178"/>
      <c r="GW112" s="178"/>
      <c r="GX112" s="178"/>
      <c r="GY112" s="178"/>
      <c r="GZ112" s="178"/>
      <c r="HA112" s="178"/>
      <c r="HB112" s="178"/>
      <c r="HC112" s="178"/>
      <c r="HD112" s="178"/>
      <c r="HE112" s="178"/>
      <c r="AHZ112" s="156"/>
      <c r="AIA112" s="156"/>
      <c r="AIB112" s="156"/>
      <c r="AIC112" s="156"/>
      <c r="AID112" s="156"/>
      <c r="AIE112" s="156"/>
      <c r="AIF112" s="330">
        <v>6479</v>
      </c>
      <c r="AIG112" s="331"/>
      <c r="AIH112" s="331"/>
      <c r="AII112" s="332"/>
      <c r="AIJ112" s="330">
        <v>0</v>
      </c>
      <c r="AIK112" s="331"/>
      <c r="AIL112" s="331"/>
      <c r="AIM112" s="332"/>
      <c r="AIN112" s="330">
        <f>AIJ112-AIF112</f>
        <v>-6479</v>
      </c>
      <c r="AIO112" s="331"/>
      <c r="AIP112" s="331"/>
      <c r="AIQ112" s="332"/>
      <c r="AIR112" s="156"/>
      <c r="AIS112" s="156"/>
      <c r="AIT112" s="156"/>
      <c r="AIU112" s="156"/>
      <c r="AIV112" s="156"/>
      <c r="AIW112" s="156"/>
      <c r="AIX112" s="156"/>
    </row>
    <row r="113" spans="606:934" ht="15.75" customHeight="1" x14ac:dyDescent="0.2">
      <c r="AHZ113" s="156"/>
      <c r="AIA113" s="156"/>
      <c r="AIB113" s="154" t="s">
        <v>209</v>
      </c>
      <c r="AIC113" s="156"/>
      <c r="AID113" s="156"/>
      <c r="AIE113" s="156"/>
      <c r="AIF113" s="330">
        <v>218811</v>
      </c>
      <c r="AIG113" s="331"/>
      <c r="AIH113" s="331"/>
      <c r="AII113" s="332"/>
      <c r="AIJ113" s="156"/>
      <c r="AIK113" s="156"/>
      <c r="AIL113" s="156"/>
      <c r="AIM113" s="156"/>
      <c r="AIN113" s="156"/>
      <c r="AIO113" s="156"/>
      <c r="AIP113" s="156"/>
      <c r="AIQ113" s="156"/>
      <c r="AIR113" s="156"/>
      <c r="AIS113" s="156"/>
      <c r="AIT113" s="156"/>
      <c r="AIU113" s="156"/>
      <c r="AIV113" s="156"/>
      <c r="AIW113" s="156"/>
      <c r="AIX113" s="156"/>
    </row>
    <row r="114" spans="606:934" ht="15.75" customHeight="1" x14ac:dyDescent="0.2">
      <c r="WH114" s="344">
        <f>SUM(WH61:WI110)</f>
        <v>0</v>
      </c>
      <c r="WI114" s="386"/>
      <c r="WJ114" s="344">
        <f>SUM(WJ61:WM110)</f>
        <v>46311.8</v>
      </c>
      <c r="WK114" s="385"/>
      <c r="WL114" s="385"/>
      <c r="WM114" s="386"/>
      <c r="WN114" s="344">
        <f>+WJ114-WH114</f>
        <v>46311.8</v>
      </c>
      <c r="WO114" s="385"/>
      <c r="WP114" s="386"/>
    </row>
  </sheetData>
  <mergeCells count="1108">
    <mergeCell ref="ON51:OZ51"/>
    <mergeCell ref="OJ55:PA55"/>
    <mergeCell ref="AH42:AP42"/>
    <mergeCell ref="AH41:AP41"/>
    <mergeCell ref="GX42:HG42"/>
    <mergeCell ref="BO42:BS42"/>
    <mergeCell ref="GT42:GW42"/>
    <mergeCell ref="EZ42:FT42"/>
    <mergeCell ref="FU42:GS42"/>
    <mergeCell ref="AQ43:AT43"/>
    <mergeCell ref="BF43:BN43"/>
    <mergeCell ref="DX43:DZ43"/>
    <mergeCell ref="BO43:BS43"/>
    <mergeCell ref="EO41:ER41"/>
    <mergeCell ref="DB42:DU42"/>
    <mergeCell ref="AX42:BC42"/>
    <mergeCell ref="DB43:DU43"/>
    <mergeCell ref="DB41:DU41"/>
    <mergeCell ref="EO42:EY42"/>
    <mergeCell ref="GO43:GW43"/>
    <mergeCell ref="AH43:AP43"/>
    <mergeCell ref="AH48:AN48"/>
    <mergeCell ref="AH50:BN50"/>
    <mergeCell ref="DB48:DU48"/>
    <mergeCell ref="DX48:DZ48"/>
    <mergeCell ref="AX43:BC43"/>
    <mergeCell ref="AO48:AT48"/>
    <mergeCell ref="BF48:BS48"/>
    <mergeCell ref="AX48:BC48"/>
    <mergeCell ref="GR93:GU93"/>
    <mergeCell ref="GV93:GY93"/>
    <mergeCell ref="GN81:GY81"/>
    <mergeCell ref="GN82:GQ82"/>
    <mergeCell ref="GR82:GU82"/>
    <mergeCell ref="GV82:GY82"/>
    <mergeCell ref="GN83:GQ83"/>
    <mergeCell ref="GR83:GU83"/>
    <mergeCell ref="GV83:GY83"/>
    <mergeCell ref="GN87:GY87"/>
    <mergeCell ref="GN88:GQ88"/>
    <mergeCell ref="GR88:GU88"/>
    <mergeCell ref="GV88:GY88"/>
    <mergeCell ref="GN89:GQ89"/>
    <mergeCell ref="GR89:GU89"/>
    <mergeCell ref="GV89:GY89"/>
    <mergeCell ref="GN91:GY91"/>
    <mergeCell ref="GN92:GQ92"/>
    <mergeCell ref="GR92:GU92"/>
    <mergeCell ref="GV92:GY92"/>
    <mergeCell ref="GN93:GQ93"/>
    <mergeCell ref="BBW65:BBZ65"/>
    <mergeCell ref="BCA65:BCD65"/>
    <mergeCell ref="BCE65:BCH65"/>
    <mergeCell ref="ATV62:ATY62"/>
    <mergeCell ref="ATZ62:AUC62"/>
    <mergeCell ref="AUD62:AUG62"/>
    <mergeCell ref="AXK63:AXV63"/>
    <mergeCell ref="AXK64:AXN64"/>
    <mergeCell ref="AXO64:AXR64"/>
    <mergeCell ref="AXS64:AXV64"/>
    <mergeCell ref="AXK65:AXN65"/>
    <mergeCell ref="AXO65:AXR65"/>
    <mergeCell ref="AXS65:AXV65"/>
    <mergeCell ref="BAS63:BBD63"/>
    <mergeCell ref="BAS64:BAV64"/>
    <mergeCell ref="BAW64:BAZ64"/>
    <mergeCell ref="BBA64:BBD64"/>
    <mergeCell ref="BAS65:BAV65"/>
    <mergeCell ref="BAW65:BAZ65"/>
    <mergeCell ref="BBA65:BBD65"/>
    <mergeCell ref="AVO65:AVZ65"/>
    <mergeCell ref="AYM65:AYX65"/>
    <mergeCell ref="BBW63:BCH63"/>
    <mergeCell ref="BBW64:BBZ64"/>
    <mergeCell ref="BCA64:BCD64"/>
    <mergeCell ref="BCE64:BCH64"/>
    <mergeCell ref="AOS69:AOV69"/>
    <mergeCell ref="AOW69:AOZ69"/>
    <mergeCell ref="AOO70:AOR70"/>
    <mergeCell ref="AOS70:AOV70"/>
    <mergeCell ref="AOW70:AOZ70"/>
    <mergeCell ref="ATV60:AUG60"/>
    <mergeCell ref="ATV61:ATY61"/>
    <mergeCell ref="ATZ61:AUC61"/>
    <mergeCell ref="AUD61:AUG61"/>
    <mergeCell ref="AUF65:AUQ65"/>
    <mergeCell ref="AUF66:AUI66"/>
    <mergeCell ref="AUJ66:AUM66"/>
    <mergeCell ref="AUN66:AUQ66"/>
    <mergeCell ref="AUF67:AUI67"/>
    <mergeCell ref="AUJ67:AUM67"/>
    <mergeCell ref="AUN67:AUQ67"/>
    <mergeCell ref="ATK67:ATN67"/>
    <mergeCell ref="AQD65:AQG65"/>
    <mergeCell ref="AQH65:AQK65"/>
    <mergeCell ref="AQL65:AQO65"/>
    <mergeCell ref="AQD66:AQG66"/>
    <mergeCell ref="AQL66:AQO66"/>
    <mergeCell ref="ARC65:ARN65"/>
    <mergeCell ref="ARC66:ARF66"/>
    <mergeCell ref="XW68:YH68"/>
    <mergeCell ref="XW69:XZ69"/>
    <mergeCell ref="YA69:YD69"/>
    <mergeCell ref="YE69:YH69"/>
    <mergeCell ref="XW70:XZ70"/>
    <mergeCell ref="YA70:YD70"/>
    <mergeCell ref="YE70:YH70"/>
    <mergeCell ref="AJI66:AJT66"/>
    <mergeCell ref="AJI67:AJL67"/>
    <mergeCell ref="AJM67:AJP67"/>
    <mergeCell ref="AJQ67:AJT67"/>
    <mergeCell ref="AJI68:AJL68"/>
    <mergeCell ref="AJM68:AJP68"/>
    <mergeCell ref="AJQ68:AJT68"/>
    <mergeCell ref="XW81:XZ81"/>
    <mergeCell ref="XO77:XT77"/>
    <mergeCell ref="XU77:XW77"/>
    <mergeCell ref="XX77:XZ77"/>
    <mergeCell ref="YA77:YC77"/>
    <mergeCell ref="YD77:YG77"/>
    <mergeCell ref="ADG70:ADL70"/>
    <mergeCell ref="AGX66:AHA66"/>
    <mergeCell ref="AHB66:AHE66"/>
    <mergeCell ref="AHF66:AHI66"/>
    <mergeCell ref="ADS71:ADU71"/>
    <mergeCell ref="AAH70:AAJ70"/>
    <mergeCell ref="AAK70:AAM70"/>
    <mergeCell ref="AAN70:AAP70"/>
    <mergeCell ref="ADM70:ADO70"/>
    <mergeCell ref="ZG76:ZJ76"/>
    <mergeCell ref="ADG77:ADJ77"/>
    <mergeCell ref="ADK77:ADN77"/>
    <mergeCell ref="BDU59:BEF59"/>
    <mergeCell ref="BDU60:BDX60"/>
    <mergeCell ref="BDY60:BEB60"/>
    <mergeCell ref="BEC60:BEF60"/>
    <mergeCell ref="BDU61:BDX61"/>
    <mergeCell ref="BDY61:BEB61"/>
    <mergeCell ref="BEC61:BEF61"/>
    <mergeCell ref="BEU61:BFF61"/>
    <mergeCell ref="BEU62:BEX62"/>
    <mergeCell ref="BEY62:BFB62"/>
    <mergeCell ref="BFC62:BFF62"/>
    <mergeCell ref="BEU63:BEX63"/>
    <mergeCell ref="BEY63:BFB63"/>
    <mergeCell ref="BFC63:BFF63"/>
    <mergeCell ref="BAS59:BBD59"/>
    <mergeCell ref="BAS60:BAV60"/>
    <mergeCell ref="BAW60:BAZ60"/>
    <mergeCell ref="BBA60:BBD60"/>
    <mergeCell ref="BAS61:BAV61"/>
    <mergeCell ref="BAW61:BAZ61"/>
    <mergeCell ref="BBA61:BBD61"/>
    <mergeCell ref="BBW59:BCH59"/>
    <mergeCell ref="BBW60:BBZ60"/>
    <mergeCell ref="BCA60:BCD60"/>
    <mergeCell ref="BCE60:BCH60"/>
    <mergeCell ref="BBW61:BBZ61"/>
    <mergeCell ref="BCA61:BCD61"/>
    <mergeCell ref="BCE61:BCH61"/>
    <mergeCell ref="BCY59:BDJ59"/>
    <mergeCell ref="BCY60:BDB60"/>
    <mergeCell ref="BDC60:BDF60"/>
    <mergeCell ref="BDG60:BDJ60"/>
    <mergeCell ref="BDG61:BDJ61"/>
    <mergeCell ref="AYQ66:AYT66"/>
    <mergeCell ref="AYU66:AYX66"/>
    <mergeCell ref="AYM67:AYP67"/>
    <mergeCell ref="AYQ67:AYT67"/>
    <mergeCell ref="AYU67:AYX67"/>
    <mergeCell ref="AZQ59:BAB59"/>
    <mergeCell ref="AZQ60:AZT60"/>
    <mergeCell ref="AZU60:AZX60"/>
    <mergeCell ref="AZY60:BAB60"/>
    <mergeCell ref="AZQ61:AZT61"/>
    <mergeCell ref="AZU61:AZX61"/>
    <mergeCell ref="AZY61:BAB61"/>
    <mergeCell ref="AVO66:AVR66"/>
    <mergeCell ref="AVS66:AVV66"/>
    <mergeCell ref="AVW66:AVZ66"/>
    <mergeCell ref="AVO67:AVR67"/>
    <mergeCell ref="AVS67:AVV67"/>
    <mergeCell ref="AVW67:AVZ67"/>
    <mergeCell ref="AXK60:AXN60"/>
    <mergeCell ref="AXO60:AXR60"/>
    <mergeCell ref="AXS60:AXV60"/>
    <mergeCell ref="AXK61:AXN61"/>
    <mergeCell ref="AXO61:AXR61"/>
    <mergeCell ref="AXS61:AXV61"/>
    <mergeCell ref="AWM59:AWX59"/>
    <mergeCell ref="AWM60:AWP60"/>
    <mergeCell ref="AWQ60:AWT60"/>
    <mergeCell ref="AWU60:AWX60"/>
    <mergeCell ref="AWM61:AWP61"/>
    <mergeCell ref="AWQ61:AWT61"/>
    <mergeCell ref="AWU61:AWX61"/>
    <mergeCell ref="ALX72:AMA72"/>
    <mergeCell ref="AMB72:AME72"/>
    <mergeCell ref="AMF72:AMI72"/>
    <mergeCell ref="AMW62:ANH62"/>
    <mergeCell ref="AMW63:AMZ63"/>
    <mergeCell ref="ANA63:AND63"/>
    <mergeCell ref="ANE63:ANH63"/>
    <mergeCell ref="AMW64:AMZ64"/>
    <mergeCell ref="ANA64:AND64"/>
    <mergeCell ref="ANE64:ANH64"/>
    <mergeCell ref="ARG66:ARJ66"/>
    <mergeCell ref="ARK66:ARN66"/>
    <mergeCell ref="ARC67:ARF67"/>
    <mergeCell ref="ARG67:ARJ67"/>
    <mergeCell ref="ARK67:ARN67"/>
    <mergeCell ref="ASF65:ASQ65"/>
    <mergeCell ref="ASF66:ASI66"/>
    <mergeCell ref="ASJ66:ASM66"/>
    <mergeCell ref="ASN66:ASQ66"/>
    <mergeCell ref="ASF67:ASI67"/>
    <mergeCell ref="ASJ67:ASM67"/>
    <mergeCell ref="ASN67:ASQ67"/>
    <mergeCell ref="ANR64:ANU64"/>
    <mergeCell ref="AOO64:AOZ64"/>
    <mergeCell ref="ANJ62:ANU62"/>
    <mergeCell ref="ANJ63:ANM63"/>
    <mergeCell ref="ANN63:ANQ63"/>
    <mergeCell ref="ANR63:ANU63"/>
    <mergeCell ref="ANJ64:ANM64"/>
    <mergeCell ref="AQH66:AQK66"/>
    <mergeCell ref="ANN64:ANQ64"/>
    <mergeCell ref="AOO65:AOR65"/>
    <mergeCell ref="AJI62:AJT62"/>
    <mergeCell ref="ADM62:ADX62"/>
    <mergeCell ref="ADM63:ADP63"/>
    <mergeCell ref="ADQ63:ADT63"/>
    <mergeCell ref="ADU63:ADX63"/>
    <mergeCell ref="ADM64:ADP64"/>
    <mergeCell ref="ADQ64:ADT64"/>
    <mergeCell ref="ADU64:ADX64"/>
    <mergeCell ref="AES62:AFD62"/>
    <mergeCell ref="AES63:AEV63"/>
    <mergeCell ref="AEW63:AEZ63"/>
    <mergeCell ref="AFA63:AFD63"/>
    <mergeCell ref="AES64:AEV64"/>
    <mergeCell ref="AEW64:AEZ64"/>
    <mergeCell ref="AFA64:AFD64"/>
    <mergeCell ref="AHV62:AIG62"/>
    <mergeCell ref="AHV63:AHY63"/>
    <mergeCell ref="AHZ63:AIC63"/>
    <mergeCell ref="AID63:AIG63"/>
    <mergeCell ref="AJI63:AJL63"/>
    <mergeCell ref="AJM63:AJP63"/>
    <mergeCell ref="AJQ63:AJT63"/>
    <mergeCell ref="AJI64:AJL64"/>
    <mergeCell ref="AJM64:AJP64"/>
    <mergeCell ref="AJQ64:AJT64"/>
    <mergeCell ref="ABU62:ACF62"/>
    <mergeCell ref="ABU63:ABX63"/>
    <mergeCell ref="ABY63:ACB63"/>
    <mergeCell ref="ACC63:ACF63"/>
    <mergeCell ref="ABU64:ABX64"/>
    <mergeCell ref="ABY64:ACB64"/>
    <mergeCell ref="ACC64:ACF64"/>
    <mergeCell ref="AHV64:AHY64"/>
    <mergeCell ref="AHZ64:AIC64"/>
    <mergeCell ref="AID64:AIG64"/>
    <mergeCell ref="AGX64:AHI64"/>
    <mergeCell ref="AGX65:AHA65"/>
    <mergeCell ref="AHB65:AHE65"/>
    <mergeCell ref="AHF65:AHI65"/>
    <mergeCell ref="AFZ62:AGK62"/>
    <mergeCell ref="AFZ63:AGC63"/>
    <mergeCell ref="AGD63:AGG63"/>
    <mergeCell ref="AGH63:AGK63"/>
    <mergeCell ref="TP64:TS64"/>
    <mergeCell ref="TT64:TW64"/>
    <mergeCell ref="UL62:UW62"/>
    <mergeCell ref="UL63:UO63"/>
    <mergeCell ref="UP63:US63"/>
    <mergeCell ref="UT63:UW63"/>
    <mergeCell ref="UL64:UO64"/>
    <mergeCell ref="UP64:US64"/>
    <mergeCell ref="UT64:UW64"/>
    <mergeCell ref="ACP62:ADA62"/>
    <mergeCell ref="ACP63:ACS63"/>
    <mergeCell ref="ACT63:ACW63"/>
    <mergeCell ref="ACX63:ADA63"/>
    <mergeCell ref="ACP64:ACS64"/>
    <mergeCell ref="ACT64:ACW64"/>
    <mergeCell ref="ACX64:ADA64"/>
    <mergeCell ref="ZB64:ZE64"/>
    <mergeCell ref="ZF64:ZI64"/>
    <mergeCell ref="AAF62:AAQ62"/>
    <mergeCell ref="AAF63:AAI63"/>
    <mergeCell ref="AAJ63:AAM63"/>
    <mergeCell ref="AAN63:AAQ63"/>
    <mergeCell ref="AAF64:AAI64"/>
    <mergeCell ref="AAJ64:AAM64"/>
    <mergeCell ref="AAN64:AAQ64"/>
    <mergeCell ref="ABG62:ABR62"/>
    <mergeCell ref="ABG63:ABJ63"/>
    <mergeCell ref="ABK63:ABN63"/>
    <mergeCell ref="ABO63:ABR63"/>
    <mergeCell ref="ABG64:ABJ64"/>
    <mergeCell ref="ABK64:ABN64"/>
    <mergeCell ref="ABO64:ABR64"/>
    <mergeCell ref="NU60:OF60"/>
    <mergeCell ref="NU61:NX61"/>
    <mergeCell ref="NY61:OB61"/>
    <mergeCell ref="OC61:OF61"/>
    <mergeCell ref="NU62:NX62"/>
    <mergeCell ref="NY62:OB62"/>
    <mergeCell ref="OC62:OF62"/>
    <mergeCell ref="OS64:PD64"/>
    <mergeCell ref="OS65:OV65"/>
    <mergeCell ref="OW65:OZ65"/>
    <mergeCell ref="PA65:PD65"/>
    <mergeCell ref="OS66:OV66"/>
    <mergeCell ref="OW66:OZ66"/>
    <mergeCell ref="PA66:PD66"/>
    <mergeCell ref="PS64:QD64"/>
    <mergeCell ref="RS60:SD60"/>
    <mergeCell ref="RS61:RV61"/>
    <mergeCell ref="RW61:RZ61"/>
    <mergeCell ref="SA61:SD61"/>
    <mergeCell ref="RS62:RV62"/>
    <mergeCell ref="RW62:RZ62"/>
    <mergeCell ref="SA62:SD62"/>
    <mergeCell ref="RS64:SD64"/>
    <mergeCell ref="RS65:RV65"/>
    <mergeCell ref="RW65:RZ65"/>
    <mergeCell ref="SA65:SD65"/>
    <mergeCell ref="RS66:RV66"/>
    <mergeCell ref="RW66:RZ66"/>
    <mergeCell ref="SA66:SD66"/>
    <mergeCell ref="LG61:LJ61"/>
    <mergeCell ref="KY62:LB62"/>
    <mergeCell ref="LC62:LF62"/>
    <mergeCell ref="LG62:LJ62"/>
    <mergeCell ref="MA60:ML60"/>
    <mergeCell ref="MA61:MD61"/>
    <mergeCell ref="ME61:MH61"/>
    <mergeCell ref="MI61:ML61"/>
    <mergeCell ref="MA62:MD62"/>
    <mergeCell ref="ME62:MH62"/>
    <mergeCell ref="MI62:ML62"/>
    <mergeCell ref="EA62:EL62"/>
    <mergeCell ref="EA63:ED63"/>
    <mergeCell ref="EE63:EH63"/>
    <mergeCell ref="EI63:EL63"/>
    <mergeCell ref="IZ60:JK60"/>
    <mergeCell ref="IZ61:JC61"/>
    <mergeCell ref="JD61:JG61"/>
    <mergeCell ref="JH61:JK61"/>
    <mergeCell ref="IZ62:JC62"/>
    <mergeCell ref="JD62:JG62"/>
    <mergeCell ref="JH62:JK62"/>
    <mergeCell ref="YX62:ZI62"/>
    <mergeCell ref="YX63:ZA63"/>
    <mergeCell ref="ZB63:ZE63"/>
    <mergeCell ref="ZF63:ZI63"/>
    <mergeCell ref="YX64:ZA64"/>
    <mergeCell ref="EA64:ED64"/>
    <mergeCell ref="EE64:EH64"/>
    <mergeCell ref="EI64:EL64"/>
    <mergeCell ref="AFZ64:AGC64"/>
    <mergeCell ref="AGD64:AGG64"/>
    <mergeCell ref="AGH64:AGK64"/>
    <mergeCell ref="CG62:CR62"/>
    <mergeCell ref="CG63:CJ63"/>
    <mergeCell ref="CK63:CN63"/>
    <mergeCell ref="CO63:CR63"/>
    <mergeCell ref="CG64:CJ64"/>
    <mergeCell ref="CK64:CN64"/>
    <mergeCell ref="CO64:CR64"/>
    <mergeCell ref="DG62:DR62"/>
    <mergeCell ref="DG63:DJ63"/>
    <mergeCell ref="DK63:DN63"/>
    <mergeCell ref="DO63:DR63"/>
    <mergeCell ref="DG64:DJ64"/>
    <mergeCell ref="DK64:DN64"/>
    <mergeCell ref="DO64:DR64"/>
    <mergeCell ref="FK64:FV64"/>
    <mergeCell ref="KE62:KH62"/>
    <mergeCell ref="SL62:SW62"/>
    <mergeCell ref="SL63:SO63"/>
    <mergeCell ref="SP63:SS63"/>
    <mergeCell ref="ST63:SW63"/>
    <mergeCell ref="TL64:TO64"/>
    <mergeCell ref="T77:W77"/>
    <mergeCell ref="X77:AA77"/>
    <mergeCell ref="AB77:AE77"/>
    <mergeCell ref="FK65:FN65"/>
    <mergeCell ref="FO65:FR65"/>
    <mergeCell ref="FK66:FN66"/>
    <mergeCell ref="FO66:FR66"/>
    <mergeCell ref="HS62:HV62"/>
    <mergeCell ref="AR70:AT70"/>
    <mergeCell ref="AU70:AW70"/>
    <mergeCell ref="AX70:AZ70"/>
    <mergeCell ref="GJ65:GM65"/>
    <mergeCell ref="GN65:GQ65"/>
    <mergeCell ref="AF62:AQ62"/>
    <mergeCell ref="AF63:AI63"/>
    <mergeCell ref="AJ63:AM63"/>
    <mergeCell ref="AN63:AQ63"/>
    <mergeCell ref="AF64:AI64"/>
    <mergeCell ref="AJ64:AM64"/>
    <mergeCell ref="AN64:AQ64"/>
    <mergeCell ref="BC62:BN62"/>
    <mergeCell ref="BC63:BF63"/>
    <mergeCell ref="BG63:BJ63"/>
    <mergeCell ref="BK63:BN63"/>
    <mergeCell ref="BC64:BF64"/>
    <mergeCell ref="BG64:BJ64"/>
    <mergeCell ref="BK64:BN64"/>
    <mergeCell ref="GH68:GW68"/>
    <mergeCell ref="GH69:GK69"/>
    <mergeCell ref="GL69:GO69"/>
    <mergeCell ref="GP69:GS69"/>
    <mergeCell ref="GT69:GW69"/>
    <mergeCell ref="GM111:GP111"/>
    <mergeCell ref="GW74:GY74"/>
    <mergeCell ref="GZ74:HB74"/>
    <mergeCell ref="HC74:HF74"/>
    <mergeCell ref="HK71:HR71"/>
    <mergeCell ref="GM106:GS106"/>
    <mergeCell ref="GT106:GV106"/>
    <mergeCell ref="GW106:GY106"/>
    <mergeCell ref="GZ106:HB106"/>
    <mergeCell ref="HC106:HE106"/>
    <mergeCell ref="GM107:GS107"/>
    <mergeCell ref="GT107:GV107"/>
    <mergeCell ref="GW107:GY107"/>
    <mergeCell ref="P70:U70"/>
    <mergeCell ref="V70:X70"/>
    <mergeCell ref="Y70:AA70"/>
    <mergeCell ref="AB70:AD70"/>
    <mergeCell ref="P71:U71"/>
    <mergeCell ref="V71:X71"/>
    <mergeCell ref="Y71:AA71"/>
    <mergeCell ref="P72:U72"/>
    <mergeCell ref="V72:X72"/>
    <mergeCell ref="Y72:AA72"/>
    <mergeCell ref="AB71:AD71"/>
    <mergeCell ref="AB72:AD72"/>
    <mergeCell ref="AE70:AG70"/>
    <mergeCell ref="AE71:AG71"/>
    <mergeCell ref="AE72:AG72"/>
    <mergeCell ref="P75:AE75"/>
    <mergeCell ref="T76:W76"/>
    <mergeCell ref="X76:AA76"/>
    <mergeCell ref="AB76:AE76"/>
    <mergeCell ref="AK79:AN79"/>
    <mergeCell ref="AO79:AR79"/>
    <mergeCell ref="AS79:AV79"/>
    <mergeCell ref="GN75:GS75"/>
    <mergeCell ref="GT75:GV75"/>
    <mergeCell ref="GW75:GY75"/>
    <mergeCell ref="GZ75:HB75"/>
    <mergeCell ref="HC75:HF75"/>
    <mergeCell ref="OS68:PD68"/>
    <mergeCell ref="OS69:OV69"/>
    <mergeCell ref="OW69:OZ69"/>
    <mergeCell ref="PA69:PD69"/>
    <mergeCell ref="GH70:GK70"/>
    <mergeCell ref="GL70:GO70"/>
    <mergeCell ref="GP70:GS70"/>
    <mergeCell ref="GT70:GW70"/>
    <mergeCell ref="LQ71:LT71"/>
    <mergeCell ref="LU71:LX71"/>
    <mergeCell ref="LY71:MB71"/>
    <mergeCell ref="LQ72:LT72"/>
    <mergeCell ref="LU72:LX72"/>
    <mergeCell ref="LY72:MB72"/>
    <mergeCell ref="NW72:OD72"/>
    <mergeCell ref="OS74:OV74"/>
    <mergeCell ref="OW74:OZ74"/>
    <mergeCell ref="PA74:PD74"/>
    <mergeCell ref="KP71:KS71"/>
    <mergeCell ref="CB76:CG76"/>
    <mergeCell ref="CH76:CJ76"/>
    <mergeCell ref="CK76:CM76"/>
    <mergeCell ref="CN76:CP76"/>
    <mergeCell ref="CQ76:CT76"/>
    <mergeCell ref="VR65:VU65"/>
    <mergeCell ref="VJ66:VM66"/>
    <mergeCell ref="VN66:VQ66"/>
    <mergeCell ref="VR66:VU66"/>
    <mergeCell ref="KQ67:KV67"/>
    <mergeCell ref="LS67:LX67"/>
    <mergeCell ref="AK77:AV77"/>
    <mergeCell ref="AK78:AN78"/>
    <mergeCell ref="AO78:AR78"/>
    <mergeCell ref="AS78:AV78"/>
    <mergeCell ref="OI70:OK70"/>
    <mergeCell ref="OL70:OO70"/>
    <mergeCell ref="RY72:SA72"/>
    <mergeCell ref="SB72:SD72"/>
    <mergeCell ref="SE72:SG72"/>
    <mergeCell ref="SH72:SK72"/>
    <mergeCell ref="OS70:OV70"/>
    <mergeCell ref="LQ70:MF70"/>
    <mergeCell ref="MC71:MF71"/>
    <mergeCell ref="KD69:KS69"/>
    <mergeCell ref="KD70:KG70"/>
    <mergeCell ref="KH70:KK70"/>
    <mergeCell ref="KL70:KO70"/>
    <mergeCell ref="KP70:KS70"/>
    <mergeCell ref="KD71:KG71"/>
    <mergeCell ref="KH71:KK71"/>
    <mergeCell ref="KL71:KO71"/>
    <mergeCell ref="GN74:GS74"/>
    <mergeCell ref="GN72:GS72"/>
    <mergeCell ref="GT72:GV72"/>
    <mergeCell ref="GW72:GY72"/>
    <mergeCell ref="GZ72:HB72"/>
    <mergeCell ref="ADS70:ADU70"/>
    <mergeCell ref="ADV70:ADY70"/>
    <mergeCell ref="ADG71:ADL71"/>
    <mergeCell ref="AAQ70:AAT70"/>
    <mergeCell ref="AJL73:AJN73"/>
    <mergeCell ref="XO79:XW79"/>
    <mergeCell ref="AJL75:AJN75"/>
    <mergeCell ref="ZD76:ZF76"/>
    <mergeCell ref="ZD77:ZF77"/>
    <mergeCell ref="YM71:YT71"/>
    <mergeCell ref="YR76:YW76"/>
    <mergeCell ref="YR77:YW77"/>
    <mergeCell ref="YX76:YZ76"/>
    <mergeCell ref="YX77:YZ77"/>
    <mergeCell ref="ZA76:ZC76"/>
    <mergeCell ref="ZA77:ZC77"/>
    <mergeCell ref="AJU74:AJX74"/>
    <mergeCell ref="AJU75:AJX75"/>
    <mergeCell ref="AJO73:AJQ73"/>
    <mergeCell ref="AJF73:AJK73"/>
    <mergeCell ref="AJF74:AJK74"/>
    <mergeCell ref="ADP72:ADR72"/>
    <mergeCell ref="ADS72:ADU72"/>
    <mergeCell ref="ADV72:ADY72"/>
    <mergeCell ref="ADG73:ADL73"/>
    <mergeCell ref="ADM73:ADO73"/>
    <mergeCell ref="ADP73:ADR73"/>
    <mergeCell ref="ADS73:ADU73"/>
    <mergeCell ref="ADV73:ADY73"/>
    <mergeCell ref="ADP70:ADR70"/>
    <mergeCell ref="AJR74:AJT74"/>
    <mergeCell ref="AJO75:AJQ75"/>
    <mergeCell ref="AJX97:AKA97"/>
    <mergeCell ref="AJO74:AJQ74"/>
    <mergeCell ref="YR85:YY85"/>
    <mergeCell ref="ADP71:ADR71"/>
    <mergeCell ref="AJL74:AJN74"/>
    <mergeCell ref="YX75:YZ75"/>
    <mergeCell ref="ZA75:ZC75"/>
    <mergeCell ref="ZD75:ZF75"/>
    <mergeCell ref="ZG75:ZJ75"/>
    <mergeCell ref="ADM71:ADO71"/>
    <mergeCell ref="RS73:RX73"/>
    <mergeCell ref="RY73:SA73"/>
    <mergeCell ref="YA75:YC75"/>
    <mergeCell ref="ADO77:ADR77"/>
    <mergeCell ref="ADG78:ADJ78"/>
    <mergeCell ref="ADK78:ADN78"/>
    <mergeCell ref="ADO78:ADR78"/>
    <mergeCell ref="RS72:RX72"/>
    <mergeCell ref="AJJ81:AJM81"/>
    <mergeCell ref="AJR75:AJT75"/>
    <mergeCell ref="SB73:SD73"/>
    <mergeCell ref="SE73:SG73"/>
    <mergeCell ref="SH73:SK73"/>
    <mergeCell ref="RS75:RZ75"/>
    <mergeCell ref="AKD92:AKF92"/>
    <mergeCell ref="AKG92:AKI92"/>
    <mergeCell ref="AAF75:AAI75"/>
    <mergeCell ref="AAJ75:AAM75"/>
    <mergeCell ref="AAN75:AAQ75"/>
    <mergeCell ref="RS78:RV78"/>
    <mergeCell ref="YD76:YG76"/>
    <mergeCell ref="YD75:YG75"/>
    <mergeCell ref="XO76:XT76"/>
    <mergeCell ref="XU76:XW76"/>
    <mergeCell ref="XX76:XZ76"/>
    <mergeCell ref="YA76:YC76"/>
    <mergeCell ref="LK71:LN71"/>
    <mergeCell ref="LK72:LN72"/>
    <mergeCell ref="AJF75:AJK75"/>
    <mergeCell ref="AJF76:AJK76"/>
    <mergeCell ref="YV84:YY84"/>
    <mergeCell ref="YZ84:ZC84"/>
    <mergeCell ref="AJN80:AJQ80"/>
    <mergeCell ref="AJJ80:AJM80"/>
    <mergeCell ref="AJF80:AJI80"/>
    <mergeCell ref="AAB71:AAG71"/>
    <mergeCell ref="AAH71:AAJ71"/>
    <mergeCell ref="AAK71:AAM71"/>
    <mergeCell ref="OA75:OD75"/>
    <mergeCell ref="AJU73:AJX73"/>
    <mergeCell ref="AAB74:AAQ74"/>
    <mergeCell ref="AAB75:AAE75"/>
    <mergeCell ref="HC72:HF72"/>
    <mergeCell ref="GN73:GS73"/>
    <mergeCell ref="GT73:GV73"/>
    <mergeCell ref="GW73:GY73"/>
    <mergeCell ref="GZ73:HB73"/>
    <mergeCell ref="HC73:HF73"/>
    <mergeCell ref="LG72:LJ72"/>
    <mergeCell ref="GT74:GV74"/>
    <mergeCell ref="LC72:LF72"/>
    <mergeCell ref="AJO76:AJQ76"/>
    <mergeCell ref="AJR76:AJT76"/>
    <mergeCell ref="AJL76:AJN76"/>
    <mergeCell ref="ADG75:ADN75"/>
    <mergeCell ref="ADG72:ADL72"/>
    <mergeCell ref="ADM72:ADO72"/>
    <mergeCell ref="ZG74:ZJ74"/>
    <mergeCell ref="GN79:GQ79"/>
    <mergeCell ref="GR79:GU79"/>
    <mergeCell ref="GV79:GY79"/>
    <mergeCell ref="NW75:NZ75"/>
    <mergeCell ref="GN78:GQ78"/>
    <mergeCell ref="GR78:GU78"/>
    <mergeCell ref="GV78:GY78"/>
    <mergeCell ref="YR75:YW75"/>
    <mergeCell ref="MC72:MF72"/>
    <mergeCell ref="AAN76:AAQ76"/>
    <mergeCell ref="AAA58:AAE59"/>
    <mergeCell ref="MQ68:MT68"/>
    <mergeCell ref="KX68:LC68"/>
    <mergeCell ref="LD68:LF68"/>
    <mergeCell ref="LC71:LF71"/>
    <mergeCell ref="LG71:LJ71"/>
    <mergeCell ref="LD67:LF67"/>
    <mergeCell ref="LG67:LI67"/>
    <mergeCell ref="LM67:LP67"/>
    <mergeCell ref="ND62:NG62"/>
    <mergeCell ref="QX66:RA66"/>
    <mergeCell ref="RB66:RE66"/>
    <mergeCell ref="SL64:SO64"/>
    <mergeCell ref="SP64:SS64"/>
    <mergeCell ref="ST64:SW64"/>
    <mergeCell ref="TL62:TW62"/>
    <mergeCell ref="TL63:TO63"/>
    <mergeCell ref="TP63:TS63"/>
    <mergeCell ref="TT63:TW63"/>
    <mergeCell ref="WJ64:WU64"/>
    <mergeCell ref="WJ65:WM65"/>
    <mergeCell ref="WN65:WQ65"/>
    <mergeCell ref="ZW67:AAD67"/>
    <mergeCell ref="KY60:LJ60"/>
    <mergeCell ref="KY61:LB61"/>
    <mergeCell ref="LC61:LF61"/>
    <mergeCell ref="AAB70:AAG70"/>
    <mergeCell ref="KX67:LC67"/>
    <mergeCell ref="RS71:RX71"/>
    <mergeCell ref="RY71:SA71"/>
    <mergeCell ref="SB71:SD71"/>
    <mergeCell ref="SE71:SG71"/>
    <mergeCell ref="P68:W68"/>
    <mergeCell ref="MH68:MJ68"/>
    <mergeCell ref="MK68:MM68"/>
    <mergeCell ref="MN67:MP67"/>
    <mergeCell ref="MP53:MT53"/>
    <mergeCell ref="MN68:MP68"/>
    <mergeCell ref="MH67:MJ67"/>
    <mergeCell ref="MK67:MM67"/>
    <mergeCell ref="MQ67:MT67"/>
    <mergeCell ref="NW69:OB69"/>
    <mergeCell ref="OC69:OE69"/>
    <mergeCell ref="OF69:OH69"/>
    <mergeCell ref="OI69:OK69"/>
    <mergeCell ref="OL69:OO69"/>
    <mergeCell ref="LJ67:LL67"/>
    <mergeCell ref="NW68:OB68"/>
    <mergeCell ref="OC68:OE68"/>
    <mergeCell ref="OF68:OH68"/>
    <mergeCell ref="OI68:OK68"/>
    <mergeCell ref="OL68:OO68"/>
    <mergeCell ref="MV60:NG60"/>
    <mergeCell ref="MV61:MY61"/>
    <mergeCell ref="MZ61:NC61"/>
    <mergeCell ref="ND61:NG61"/>
    <mergeCell ref="MV62:MY62"/>
    <mergeCell ref="MZ62:NC62"/>
    <mergeCell ref="MA67:MG67"/>
    <mergeCell ref="MA68:MG68"/>
    <mergeCell ref="FS65:FV65"/>
    <mergeCell ref="FS66:FV66"/>
    <mergeCell ref="GF64:GQ64"/>
    <mergeCell ref="GF65:GI65"/>
    <mergeCell ref="D10:E10"/>
    <mergeCell ref="D11:E11"/>
    <mergeCell ref="D12:E12"/>
    <mergeCell ref="D49:E49"/>
    <mergeCell ref="MU30:NA30"/>
    <mergeCell ref="NB30:NE30"/>
    <mergeCell ref="D50:E50"/>
    <mergeCell ref="D51:E51"/>
    <mergeCell ref="EO48:FT48"/>
    <mergeCell ref="FU48:GS48"/>
    <mergeCell ref="OH48:OM48"/>
    <mergeCell ref="HK43:HU43"/>
    <mergeCell ref="HK48:HU48"/>
    <mergeCell ref="HV48:II48"/>
    <mergeCell ref="FZ43:GN43"/>
    <mergeCell ref="OH43:OM43"/>
    <mergeCell ref="EP33:EZ33"/>
    <mergeCell ref="HV43:II43"/>
    <mergeCell ref="FF33:FT33"/>
    <mergeCell ref="HA48:HH48"/>
    <mergeCell ref="FU33:GS33"/>
    <mergeCell ref="EW43:FG43"/>
    <mergeCell ref="EO43:EV43"/>
    <mergeCell ref="FH43:FY43"/>
    <mergeCell ref="D24:E33"/>
    <mergeCell ref="D34:E43"/>
    <mergeCell ref="GX43:HG43"/>
    <mergeCell ref="BF42:BN42"/>
    <mergeCell ref="GT48:GZ48"/>
    <mergeCell ref="BZ51:CT51"/>
    <mergeCell ref="D52:E52"/>
    <mergeCell ref="D53:E53"/>
    <mergeCell ref="D54:E54"/>
    <mergeCell ref="D55:E55"/>
    <mergeCell ref="D57:E57"/>
    <mergeCell ref="D60:E60"/>
    <mergeCell ref="D61:E61"/>
    <mergeCell ref="D62:E62"/>
    <mergeCell ref="B13:B14"/>
    <mergeCell ref="C13:C14"/>
    <mergeCell ref="D13:E14"/>
    <mergeCell ref="B15:B19"/>
    <mergeCell ref="B44:B47"/>
    <mergeCell ref="C44:C47"/>
    <mergeCell ref="D44:E47"/>
    <mergeCell ref="C15:C19"/>
    <mergeCell ref="D15:E19"/>
    <mergeCell ref="B20:B43"/>
    <mergeCell ref="C20:C43"/>
    <mergeCell ref="D48:E48"/>
    <mergeCell ref="QA51:QD51"/>
    <mergeCell ref="QJ51:QQ51"/>
    <mergeCell ref="QZ53:RF53"/>
    <mergeCell ref="RG53:RM53"/>
    <mergeCell ref="UO54:UV54"/>
    <mergeCell ref="LG68:LI68"/>
    <mergeCell ref="LJ68:LL68"/>
    <mergeCell ref="LM68:LP68"/>
    <mergeCell ref="AKU97:AKW97"/>
    <mergeCell ref="AKX97:ALA97"/>
    <mergeCell ref="AKX98:ALA98"/>
    <mergeCell ref="ALJ88:ALM88"/>
    <mergeCell ref="ALJ89:ALM89"/>
    <mergeCell ref="ALG89:ALI89"/>
    <mergeCell ref="ALD89:ALF89"/>
    <mergeCell ref="ALA89:ALC89"/>
    <mergeCell ref="AKU89:AKZ89"/>
    <mergeCell ref="AKU96:AKW96"/>
    <mergeCell ref="AKX96:ALA96"/>
    <mergeCell ref="AKU98:AKW98"/>
    <mergeCell ref="ADV71:ADY71"/>
    <mergeCell ref="OE75:OH75"/>
    <mergeCell ref="AIZ68:AJE68"/>
    <mergeCell ref="RS77:RV77"/>
    <mergeCell ref="RW77:RZ77"/>
    <mergeCell ref="SA77:SD77"/>
    <mergeCell ref="ALG87:ALI87"/>
    <mergeCell ref="AKU88:AKZ88"/>
    <mergeCell ref="ALA88:ALC88"/>
    <mergeCell ref="ALD88:ALF88"/>
    <mergeCell ref="AIP68:AIW68"/>
    <mergeCell ref="AJR73:AJT73"/>
    <mergeCell ref="WN114:WP114"/>
    <mergeCell ref="WH114:WI114"/>
    <mergeCell ref="WJ114:WM114"/>
    <mergeCell ref="AKI105:AKL105"/>
    <mergeCell ref="AKM105:AKP105"/>
    <mergeCell ref="AKQ105:AKT105"/>
    <mergeCell ref="AKM104:AKP104"/>
    <mergeCell ref="AKQ104:AKT104"/>
    <mergeCell ref="AKR97:AKT97"/>
    <mergeCell ref="AKR98:AKT98"/>
    <mergeCell ref="AKR96:AKT96"/>
    <mergeCell ref="AJF81:AJI81"/>
    <mergeCell ref="AKJ92:AKL92"/>
    <mergeCell ref="AKM92:AKP92"/>
    <mergeCell ref="AJX96:AKA96"/>
    <mergeCell ref="AKB96:AKE96"/>
    <mergeCell ref="AKF96:AKI96"/>
    <mergeCell ref="AIF111:AII111"/>
    <mergeCell ref="AIJ111:AIM111"/>
    <mergeCell ref="AIN111:AIQ111"/>
    <mergeCell ref="AIF112:AII112"/>
    <mergeCell ref="AIJ112:AIM112"/>
    <mergeCell ref="AIN112:AIQ112"/>
    <mergeCell ref="AIF113:AII113"/>
    <mergeCell ref="AJX93:AKC93"/>
    <mergeCell ref="AKD93:AKF93"/>
    <mergeCell ref="AKG93:AKI93"/>
    <mergeCell ref="XW82:XZ82"/>
    <mergeCell ref="XO81:XR81"/>
    <mergeCell ref="AJX98:AKA98"/>
    <mergeCell ref="AJQ90:AJW90"/>
    <mergeCell ref="AJX92:AKC92"/>
    <mergeCell ref="AMD68:AMK68"/>
    <mergeCell ref="ALV86:AMC86"/>
    <mergeCell ref="ALZ84:AMC84"/>
    <mergeCell ref="AMD84:AMG84"/>
    <mergeCell ref="ALV85:ALY85"/>
    <mergeCell ref="ALZ85:AMC85"/>
    <mergeCell ref="AMD85:AMG85"/>
    <mergeCell ref="ALV82:AMA82"/>
    <mergeCell ref="ALV84:ALY84"/>
    <mergeCell ref="AMH79:AMJ79"/>
    <mergeCell ref="AME79:AMG79"/>
    <mergeCell ref="AMB79:AMD79"/>
    <mergeCell ref="ALV79:AMA79"/>
    <mergeCell ref="AMK79:AMN79"/>
    <mergeCell ref="AMB82:AMD82"/>
    <mergeCell ref="AME82:AMG82"/>
    <mergeCell ref="ALV81:AMA81"/>
    <mergeCell ref="AMB80:AMD80"/>
    <mergeCell ref="AME80:AMG80"/>
    <mergeCell ref="AMH80:AMJ80"/>
    <mergeCell ref="AMK80:AMN80"/>
    <mergeCell ref="AMB81:AMD81"/>
    <mergeCell ref="AME81:AMG81"/>
    <mergeCell ref="AMH81:AMJ81"/>
    <mergeCell ref="AMK81:AMN81"/>
    <mergeCell ref="AMH82:AMJ82"/>
    <mergeCell ref="AMK82:AMN82"/>
    <mergeCell ref="ALV80:AMA80"/>
    <mergeCell ref="ALX70:AMI70"/>
    <mergeCell ref="ALX71:AMA71"/>
    <mergeCell ref="AMB71:AME71"/>
    <mergeCell ref="AMF71:AMI71"/>
    <mergeCell ref="WE54:XB54"/>
    <mergeCell ref="HB71:HI71"/>
    <mergeCell ref="HA93:HI93"/>
    <mergeCell ref="HI95:HN95"/>
    <mergeCell ref="HO95:HQ95"/>
    <mergeCell ref="HR95:HT95"/>
    <mergeCell ref="HU95:HW95"/>
    <mergeCell ref="HX95:IA95"/>
    <mergeCell ref="HI96:HN96"/>
    <mergeCell ref="HO96:HQ96"/>
    <mergeCell ref="HR96:HT96"/>
    <mergeCell ref="HU96:HW96"/>
    <mergeCell ref="HX96:IA96"/>
    <mergeCell ref="QT64:RE64"/>
    <mergeCell ref="QT65:QW65"/>
    <mergeCell ref="QX65:RA65"/>
    <mergeCell ref="RB65:RE65"/>
    <mergeCell ref="QT66:QW66"/>
    <mergeCell ref="NM58:NQ59"/>
    <mergeCell ref="NW70:OB70"/>
    <mergeCell ref="OC70:OE70"/>
    <mergeCell ref="OF70:OH70"/>
    <mergeCell ref="NW74:NZ74"/>
    <mergeCell ref="OA74:OD74"/>
    <mergeCell ref="OE74:OH74"/>
    <mergeCell ref="SH71:SK71"/>
    <mergeCell ref="OW70:OZ70"/>
    <mergeCell ref="PA70:PD70"/>
    <mergeCell ref="OS72:PD72"/>
    <mergeCell ref="OS73:OV73"/>
    <mergeCell ref="OW73:OZ73"/>
    <mergeCell ref="PA73:PD73"/>
    <mergeCell ref="YE66:YH66"/>
    <mergeCell ref="GF66:GI66"/>
    <mergeCell ref="GJ66:GM66"/>
    <mergeCell ref="GN66:GQ66"/>
    <mergeCell ref="HS60:ID60"/>
    <mergeCell ref="HS61:HV61"/>
    <mergeCell ref="HW61:HZ61"/>
    <mergeCell ref="IA61:ID61"/>
    <mergeCell ref="HW62:HZ62"/>
    <mergeCell ref="IA62:ID62"/>
    <mergeCell ref="IL60:IW60"/>
    <mergeCell ref="IL61:IO61"/>
    <mergeCell ref="IP61:IS61"/>
    <mergeCell ref="IT61:IW61"/>
    <mergeCell ref="IL62:IO62"/>
    <mergeCell ref="IP62:IS62"/>
    <mergeCell ref="IT62:IW62"/>
    <mergeCell ref="JW60:KH60"/>
    <mergeCell ref="JW61:JZ61"/>
    <mergeCell ref="KA61:KD61"/>
    <mergeCell ref="KE61:KH61"/>
    <mergeCell ref="JW62:JZ62"/>
    <mergeCell ref="KA62:KD62"/>
    <mergeCell ref="PS65:PV65"/>
    <mergeCell ref="PW65:PZ65"/>
    <mergeCell ref="QA65:QD65"/>
    <mergeCell ref="PS66:PV66"/>
    <mergeCell ref="PW66:PZ66"/>
    <mergeCell ref="QA66:QD66"/>
    <mergeCell ref="VJ64:VU64"/>
    <mergeCell ref="VJ65:VM65"/>
    <mergeCell ref="VN65:VQ65"/>
    <mergeCell ref="AKD62:AKO62"/>
    <mergeCell ref="AKD63:AKG63"/>
    <mergeCell ref="AKH63:AKK63"/>
    <mergeCell ref="AKL63:AKO63"/>
    <mergeCell ref="AKD64:AKG64"/>
    <mergeCell ref="AKH64:AKK64"/>
    <mergeCell ref="AKL64:AKO64"/>
    <mergeCell ref="AKU62:ALF62"/>
    <mergeCell ref="AKU63:AKX63"/>
    <mergeCell ref="ALO68:ALV68"/>
    <mergeCell ref="AKY63:ALB63"/>
    <mergeCell ref="ALC63:ALF63"/>
    <mergeCell ref="AKU64:AKX64"/>
    <mergeCell ref="AKY64:ALB64"/>
    <mergeCell ref="ALC64:ALF64"/>
    <mergeCell ref="WR65:WU65"/>
    <mergeCell ref="WJ66:WM66"/>
    <mergeCell ref="WN66:WQ66"/>
    <mergeCell ref="WR66:WU66"/>
    <mergeCell ref="XE64:XP64"/>
    <mergeCell ref="XE65:XH65"/>
    <mergeCell ref="XI65:XL65"/>
    <mergeCell ref="XM65:XP65"/>
    <mergeCell ref="XE66:XH66"/>
    <mergeCell ref="XI66:XL66"/>
    <mergeCell ref="XM66:XP66"/>
    <mergeCell ref="XW64:YH64"/>
    <mergeCell ref="XW65:XZ65"/>
    <mergeCell ref="YA65:YD65"/>
    <mergeCell ref="YE65:YH65"/>
    <mergeCell ref="XW66:XZ66"/>
    <mergeCell ref="YA66:YD66"/>
    <mergeCell ref="AXK59:AXV59"/>
    <mergeCell ref="BCY61:BDB61"/>
    <mergeCell ref="BDC61:BDF61"/>
    <mergeCell ref="ANX73:AOI73"/>
    <mergeCell ref="ANX74:AOA74"/>
    <mergeCell ref="AOB74:AOE74"/>
    <mergeCell ref="AOF74:AOI74"/>
    <mergeCell ref="ANX75:AOA75"/>
    <mergeCell ref="AOB75:AOE75"/>
    <mergeCell ref="AOF75:AOI75"/>
    <mergeCell ref="APE64:APP64"/>
    <mergeCell ref="APE65:APH65"/>
    <mergeCell ref="API65:APL65"/>
    <mergeCell ref="APM65:APP65"/>
    <mergeCell ref="APE66:APH66"/>
    <mergeCell ref="API66:APL66"/>
    <mergeCell ref="APM66:APP66"/>
    <mergeCell ref="AQD64:AQO64"/>
    <mergeCell ref="ATC65:ATN65"/>
    <mergeCell ref="ATC66:ATF66"/>
    <mergeCell ref="ATG66:ATJ66"/>
    <mergeCell ref="ATK66:ATN66"/>
    <mergeCell ref="ATC67:ATF67"/>
    <mergeCell ref="ATG67:ATJ67"/>
    <mergeCell ref="AYM66:AYP66"/>
    <mergeCell ref="AOS65:AOV65"/>
    <mergeCell ref="AOW65:AOZ65"/>
    <mergeCell ref="AOO66:AOR66"/>
    <mergeCell ref="AOS66:AOV66"/>
    <mergeCell ref="AOW66:AOZ66"/>
    <mergeCell ref="AOO68:AOZ68"/>
    <mergeCell ref="AOO69:AOR69"/>
    <mergeCell ref="GZ107:HB107"/>
    <mergeCell ref="HC107:HE107"/>
    <mergeCell ref="GQ111:GT111"/>
    <mergeCell ref="GU110:GX110"/>
    <mergeCell ref="GQ110:GT110"/>
    <mergeCell ref="GM110:GP110"/>
    <mergeCell ref="GU111:GX111"/>
    <mergeCell ref="GM105:HE105"/>
    <mergeCell ref="GT108:GV108"/>
    <mergeCell ref="GW108:GY108"/>
    <mergeCell ref="GZ108:HB108"/>
    <mergeCell ref="HC108:HE108"/>
    <mergeCell ref="LC73:LF73"/>
    <mergeCell ref="ANX77:AOI77"/>
    <mergeCell ref="ANX78:AOA78"/>
    <mergeCell ref="AOB78:AOE78"/>
    <mergeCell ref="AOF78:AOI78"/>
    <mergeCell ref="ANX79:AOA79"/>
    <mergeCell ref="AOB79:AOE79"/>
    <mergeCell ref="AOF79:AOI79"/>
    <mergeCell ref="AIL107:AIN107"/>
    <mergeCell ref="AIO107:AIQ107"/>
    <mergeCell ref="AIR107:AIT107"/>
    <mergeCell ref="ALG88:ALI88"/>
    <mergeCell ref="AKU87:AKZ87"/>
    <mergeCell ref="AIU107:AIX107"/>
    <mergeCell ref="AIF108:AIK108"/>
    <mergeCell ref="AIL108:AIN108"/>
    <mergeCell ref="AIO108:AIQ108"/>
    <mergeCell ref="HI100:HL100"/>
    <mergeCell ref="HM100:HP100"/>
    <mergeCell ref="HQ100:HT100"/>
    <mergeCell ref="HU100:HX100"/>
    <mergeCell ref="AKN75:ALC75"/>
    <mergeCell ref="AKN76:AKQ76"/>
    <mergeCell ref="AKR76:AKU76"/>
    <mergeCell ref="AKV76:AKY76"/>
    <mergeCell ref="AKZ76:ALC76"/>
    <mergeCell ref="AKN77:AKQ77"/>
    <mergeCell ref="AKR77:AKU77"/>
    <mergeCell ref="AKV77:AKY77"/>
    <mergeCell ref="AKZ77:ALC77"/>
    <mergeCell ref="AKS73:AKX73"/>
    <mergeCell ref="XS81:XV81"/>
    <mergeCell ref="GM108:GS108"/>
    <mergeCell ref="P76:S76"/>
    <mergeCell ref="P77:S77"/>
    <mergeCell ref="AIR108:AIT108"/>
    <mergeCell ref="AIU108:AIX108"/>
    <mergeCell ref="AKB97:AKE97"/>
    <mergeCell ref="AKF97:AKI97"/>
    <mergeCell ref="AKJ93:AKL93"/>
    <mergeCell ref="AKM93:AKP93"/>
    <mergeCell ref="AJN81:AJQ81"/>
    <mergeCell ref="AJU76:AJX76"/>
    <mergeCell ref="YR74:YW74"/>
    <mergeCell ref="YX74:YZ74"/>
    <mergeCell ref="AIL105:AIR105"/>
    <mergeCell ref="AIF107:AIK107"/>
    <mergeCell ref="XO82:XR82"/>
    <mergeCell ref="XS82:XV82"/>
    <mergeCell ref="AAB76:AAE76"/>
    <mergeCell ref="AAF76:AAI76"/>
    <mergeCell ref="AAJ76:AAM76"/>
    <mergeCell ref="HI98:HX98"/>
    <mergeCell ref="HI99:HL99"/>
    <mergeCell ref="HM99:HP99"/>
    <mergeCell ref="HQ99:HT99"/>
    <mergeCell ref="HU99:HX99"/>
    <mergeCell ref="ZA74:ZC74"/>
    <mergeCell ref="ZD74:ZF74"/>
    <mergeCell ref="AAN71:AAP71"/>
    <mergeCell ref="AAQ71:AAT71"/>
    <mergeCell ref="ZG77:ZJ77"/>
    <mergeCell ref="YR83:YU83"/>
    <mergeCell ref="YV83:YY83"/>
    <mergeCell ref="YZ83:ZC83"/>
    <mergeCell ref="YR84:YU84"/>
    <mergeCell ref="RW78:RZ78"/>
    <mergeCell ref="SA78:SD78"/>
    <mergeCell ref="XO75:XT75"/>
    <mergeCell ref="XU75:XW75"/>
    <mergeCell ref="XX75:XZ75"/>
    <mergeCell ref="LL88:LR88"/>
    <mergeCell ref="LS88:LU88"/>
    <mergeCell ref="LV88:LX88"/>
    <mergeCell ref="LY88:MA88"/>
    <mergeCell ref="MB88:MD88"/>
    <mergeCell ref="LL89:LR89"/>
    <mergeCell ref="LS89:LU89"/>
    <mergeCell ref="LV89:LX89"/>
    <mergeCell ref="LY89:MA89"/>
    <mergeCell ref="MB89:MD89"/>
    <mergeCell ref="CB77:CG77"/>
    <mergeCell ref="CH77:CJ77"/>
    <mergeCell ref="CK77:CM77"/>
    <mergeCell ref="CN77:CP77"/>
    <mergeCell ref="CQ77:CT77"/>
    <mergeCell ref="CB78:CG78"/>
    <mergeCell ref="CH78:CJ78"/>
    <mergeCell ref="CK78:CM78"/>
    <mergeCell ref="CN78:CP78"/>
    <mergeCell ref="CQ78:CT78"/>
    <mergeCell ref="CB80:CI80"/>
    <mergeCell ref="CB82:CE82"/>
    <mergeCell ref="CF82:CI82"/>
    <mergeCell ref="CJ82:CM82"/>
    <mergeCell ref="CJ83:CM83"/>
    <mergeCell ref="LL86:MD86"/>
    <mergeCell ref="LL87:LR87"/>
    <mergeCell ref="LS87:LU87"/>
    <mergeCell ref="LV87:LX87"/>
    <mergeCell ref="LY87:MA87"/>
    <mergeCell ref="MB87:MD87"/>
    <mergeCell ref="AK70:AQ70"/>
    <mergeCell ref="EW72:FC72"/>
    <mergeCell ref="FD72:FF72"/>
    <mergeCell ref="FG72:FI72"/>
    <mergeCell ref="EW79:FH79"/>
    <mergeCell ref="EW80:EZ80"/>
    <mergeCell ref="FA80:FD80"/>
    <mergeCell ref="FE80:FH80"/>
    <mergeCell ref="EW81:EZ81"/>
    <mergeCell ref="FA81:FD81"/>
    <mergeCell ref="FE81:FH81"/>
    <mergeCell ref="LL91:LO91"/>
    <mergeCell ref="LP91:LS91"/>
    <mergeCell ref="LT91:LW91"/>
    <mergeCell ref="LL92:LO92"/>
    <mergeCell ref="LP92:LS92"/>
    <mergeCell ref="LT92:LW92"/>
    <mergeCell ref="BA70:BC70"/>
    <mergeCell ref="BA71:BC71"/>
    <mergeCell ref="BA72:BC72"/>
    <mergeCell ref="BA73:BC73"/>
    <mergeCell ref="BA74:BC74"/>
    <mergeCell ref="BA75:BC75"/>
    <mergeCell ref="FJ72:FL72"/>
    <mergeCell ref="FM72:FO72"/>
    <mergeCell ref="FM73:FO73"/>
    <mergeCell ref="FM74:FO74"/>
    <mergeCell ref="FM75:FO75"/>
    <mergeCell ref="FM76:FO76"/>
    <mergeCell ref="FM77:FO77"/>
    <mergeCell ref="CB83:CE83"/>
    <mergeCell ref="CF83:CI83"/>
  </mergeCells>
  <phoneticPr fontId="19" type="noConversion"/>
  <pageMargins left="0.7" right="0.7" top="0.75" bottom="0.75" header="0" footer="0"/>
  <pageSetup paperSize="136" scale="95" orientation="landscape" r:id="rId1"/>
  <colBreaks count="1" manualBreakCount="1">
    <brk id="129" max="1048575" man="1"/>
  </colBreaks>
  <ignoredErrors>
    <ignoredError sqref="NQ57 AD57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5BEF-36BD-412C-BAB6-198A7BE8F118}">
  <sheetPr>
    <tabColor rgb="FF002060"/>
  </sheetPr>
  <dimension ref="B1:K73"/>
  <sheetViews>
    <sheetView topLeftCell="A5" zoomScale="104" workbookViewId="0">
      <selection activeCell="E19" sqref="E19"/>
    </sheetView>
  </sheetViews>
  <sheetFormatPr baseColWidth="10" defaultRowHeight="15" x14ac:dyDescent="0.2"/>
  <cols>
    <col min="2" max="2" width="26.5" style="260" customWidth="1"/>
    <col min="3" max="3" width="25.6640625" style="222" customWidth="1"/>
    <col min="4" max="4" width="25.6640625" style="269" customWidth="1"/>
    <col min="5" max="6" width="15.6640625" customWidth="1"/>
    <col min="7" max="7" width="17.6640625" customWidth="1"/>
    <col min="8" max="8" width="20.6640625" customWidth="1"/>
    <col min="9" max="9" width="24.6640625" style="269" customWidth="1"/>
    <col min="10" max="10" width="24.6640625" customWidth="1"/>
    <col min="11" max="11" width="23.6640625" customWidth="1"/>
  </cols>
  <sheetData>
    <row r="1" spans="2:9" s="264" customFormat="1" x14ac:dyDescent="0.2">
      <c r="C1" s="222"/>
      <c r="D1" s="269"/>
      <c r="I1" s="269"/>
    </row>
    <row r="2" spans="2:9" s="264" customFormat="1" x14ac:dyDescent="0.2">
      <c r="C2" s="222"/>
      <c r="D2" s="269"/>
      <c r="I2" s="269"/>
    </row>
    <row r="3" spans="2:9" s="264" customFormat="1" ht="16" x14ac:dyDescent="0.2">
      <c r="B3" s="263" t="s">
        <v>396</v>
      </c>
      <c r="C3" s="267" t="s">
        <v>375</v>
      </c>
      <c r="D3" s="270" t="s">
        <v>397</v>
      </c>
      <c r="E3" s="263" t="s">
        <v>387</v>
      </c>
      <c r="F3" s="263" t="s">
        <v>388</v>
      </c>
      <c r="G3" s="263" t="s">
        <v>391</v>
      </c>
      <c r="H3" s="263" t="s">
        <v>395</v>
      </c>
      <c r="I3" s="270"/>
    </row>
    <row r="4" spans="2:9" s="271" customFormat="1" ht="21" customHeight="1" x14ac:dyDescent="0.2">
      <c r="B4" s="279">
        <v>44669</v>
      </c>
      <c r="C4" s="282" t="s">
        <v>389</v>
      </c>
      <c r="D4" s="272" t="s">
        <v>399</v>
      </c>
      <c r="E4" s="278">
        <v>4001280</v>
      </c>
      <c r="F4" s="278">
        <v>4001380</v>
      </c>
      <c r="G4" s="280">
        <f>F4-E4</f>
        <v>100</v>
      </c>
      <c r="H4" s="272"/>
    </row>
    <row r="5" spans="2:9" s="271" customFormat="1" ht="21" customHeight="1" x14ac:dyDescent="0.2">
      <c r="B5" s="279">
        <v>44635</v>
      </c>
      <c r="C5" s="282" t="s">
        <v>389</v>
      </c>
      <c r="D5" s="272" t="s">
        <v>393</v>
      </c>
      <c r="E5" s="278">
        <v>4001380</v>
      </c>
      <c r="F5" s="278">
        <v>4001520</v>
      </c>
      <c r="G5" s="275">
        <f>F5-E5</f>
        <v>140</v>
      </c>
    </row>
    <row r="6" spans="2:9" s="271" customFormat="1" ht="21" customHeight="1" x14ac:dyDescent="0.2">
      <c r="B6" s="279">
        <v>44638</v>
      </c>
      <c r="C6" s="282" t="s">
        <v>389</v>
      </c>
      <c r="D6" s="272" t="s">
        <v>399</v>
      </c>
      <c r="E6" s="278">
        <v>4001520</v>
      </c>
      <c r="F6" s="278">
        <v>4001640</v>
      </c>
      <c r="G6" s="275">
        <f>F6-E6</f>
        <v>120</v>
      </c>
    </row>
    <row r="7" spans="2:9" s="271" customFormat="1" ht="21" customHeight="1" x14ac:dyDescent="0.2">
      <c r="B7" s="279">
        <v>44648</v>
      </c>
      <c r="C7" s="282" t="s">
        <v>389</v>
      </c>
      <c r="D7" s="272" t="s">
        <v>399</v>
      </c>
      <c r="E7" s="278">
        <v>4001680</v>
      </c>
      <c r="F7" s="278">
        <v>4002100</v>
      </c>
      <c r="G7" s="280">
        <f>F7-E7</f>
        <v>420</v>
      </c>
      <c r="H7" s="272"/>
    </row>
    <row r="8" spans="2:9" s="271" customFormat="1" ht="21" customHeight="1" x14ac:dyDescent="0.2">
      <c r="B8" s="279">
        <v>44621</v>
      </c>
      <c r="C8" s="282" t="s">
        <v>389</v>
      </c>
      <c r="D8" s="272" t="s">
        <v>398</v>
      </c>
      <c r="E8" s="278">
        <v>4001920</v>
      </c>
      <c r="F8" s="278">
        <v>4002400</v>
      </c>
      <c r="G8" s="275">
        <f>F8-E8</f>
        <v>480</v>
      </c>
    </row>
    <row r="9" spans="2:9" s="271" customFormat="1" ht="21" customHeight="1" x14ac:dyDescent="0.2">
      <c r="B9" s="279">
        <v>44621</v>
      </c>
      <c r="C9" s="282" t="s">
        <v>389</v>
      </c>
      <c r="D9" s="272" t="s">
        <v>398</v>
      </c>
      <c r="E9" s="278">
        <v>4001920</v>
      </c>
      <c r="F9" s="278">
        <v>4002400</v>
      </c>
      <c r="G9" s="275">
        <f>F9-E9</f>
        <v>480</v>
      </c>
    </row>
    <row r="10" spans="2:9" s="271" customFormat="1" ht="21" customHeight="1" x14ac:dyDescent="0.2">
      <c r="B10" s="279">
        <v>44621</v>
      </c>
      <c r="C10" s="282" t="s">
        <v>389</v>
      </c>
      <c r="D10" s="272" t="s">
        <v>398</v>
      </c>
      <c r="E10" s="278">
        <v>4001920</v>
      </c>
      <c r="F10" s="278">
        <v>4002400</v>
      </c>
      <c r="G10" s="275">
        <f>F10-E10</f>
        <v>480</v>
      </c>
      <c r="H10" s="304"/>
      <c r="I10" s="272"/>
    </row>
    <row r="11" spans="2:9" s="271" customFormat="1" ht="21" customHeight="1" x14ac:dyDescent="0.2">
      <c r="B11" s="279">
        <v>44646</v>
      </c>
      <c r="C11" s="282" t="s">
        <v>389</v>
      </c>
      <c r="D11" s="272" t="s">
        <v>399</v>
      </c>
      <c r="E11" s="278">
        <v>4002100</v>
      </c>
      <c r="F11" s="278">
        <v>4002340</v>
      </c>
      <c r="G11" s="280">
        <f>F11-E11</f>
        <v>240</v>
      </c>
      <c r="H11" s="272"/>
    </row>
    <row r="12" spans="2:9" s="271" customFormat="1" ht="21" customHeight="1" x14ac:dyDescent="0.2">
      <c r="B12" s="279">
        <v>44631</v>
      </c>
      <c r="C12" s="282" t="s">
        <v>389</v>
      </c>
      <c r="D12" s="272" t="s">
        <v>398</v>
      </c>
      <c r="E12" s="278">
        <v>4002400</v>
      </c>
      <c r="F12" s="278">
        <v>4002550</v>
      </c>
      <c r="G12" s="275">
        <f>F12-E12</f>
        <v>150</v>
      </c>
    </row>
    <row r="13" spans="2:9" s="271" customFormat="1" ht="21" customHeight="1" x14ac:dyDescent="0.2">
      <c r="B13" s="279">
        <v>44634</v>
      </c>
      <c r="C13" s="282" t="s">
        <v>389</v>
      </c>
      <c r="D13" s="272" t="s">
        <v>398</v>
      </c>
      <c r="E13" s="278">
        <v>4002550</v>
      </c>
      <c r="F13" s="278">
        <v>4002690</v>
      </c>
      <c r="G13" s="275">
        <f>F13-E13</f>
        <v>140</v>
      </c>
    </row>
    <row r="14" spans="2:9" s="271" customFormat="1" ht="21" customHeight="1" x14ac:dyDescent="0.2">
      <c r="B14" s="279">
        <v>44624</v>
      </c>
      <c r="C14" s="282" t="s">
        <v>389</v>
      </c>
      <c r="D14" s="272" t="s">
        <v>398</v>
      </c>
      <c r="E14" s="278">
        <v>4002760</v>
      </c>
      <c r="F14" s="278">
        <v>4002960</v>
      </c>
      <c r="G14" s="275">
        <f>F14-E14</f>
        <v>200</v>
      </c>
    </row>
    <row r="15" spans="2:9" s="271" customFormat="1" ht="21" customHeight="1" x14ac:dyDescent="0.2">
      <c r="B15" s="279">
        <v>44625</v>
      </c>
      <c r="C15" s="282" t="s">
        <v>389</v>
      </c>
      <c r="D15" s="272" t="s">
        <v>398</v>
      </c>
      <c r="E15" s="278">
        <v>4002960</v>
      </c>
      <c r="F15" s="278">
        <v>4003240</v>
      </c>
      <c r="G15" s="275">
        <f>F15-E15</f>
        <v>280</v>
      </c>
    </row>
    <row r="16" spans="2:9" s="271" customFormat="1" ht="21" customHeight="1" x14ac:dyDescent="0.2">
      <c r="B16" s="279">
        <v>44625</v>
      </c>
      <c r="C16" s="282" t="s">
        <v>389</v>
      </c>
      <c r="D16" s="272" t="s">
        <v>398</v>
      </c>
      <c r="E16" s="278">
        <v>4002960</v>
      </c>
      <c r="F16" s="278">
        <v>4003240</v>
      </c>
      <c r="G16" s="280">
        <f>F16-E16</f>
        <v>280</v>
      </c>
      <c r="H16" s="272"/>
    </row>
    <row r="17" spans="2:11" s="271" customFormat="1" ht="21" customHeight="1" x14ac:dyDescent="0.2">
      <c r="B17" s="268">
        <v>44676</v>
      </c>
      <c r="C17" s="282" t="s">
        <v>389</v>
      </c>
      <c r="D17" s="272" t="s">
        <v>398</v>
      </c>
      <c r="E17" s="532">
        <v>4003880</v>
      </c>
      <c r="F17" s="532">
        <v>4004080</v>
      </c>
      <c r="G17" s="280">
        <f>F17-E17</f>
        <v>200</v>
      </c>
      <c r="H17" s="272"/>
    </row>
    <row r="18" spans="2:11" s="271" customFormat="1" ht="21" customHeight="1" x14ac:dyDescent="0.2">
      <c r="B18" s="279">
        <v>44595</v>
      </c>
      <c r="C18" s="282" t="s">
        <v>389</v>
      </c>
      <c r="D18" s="272" t="s">
        <v>398</v>
      </c>
      <c r="E18" s="278">
        <v>4006340</v>
      </c>
      <c r="F18" s="278">
        <v>4006440</v>
      </c>
      <c r="G18" s="275">
        <f>F18-E18</f>
        <v>100</v>
      </c>
    </row>
    <row r="19" spans="2:11" s="271" customFormat="1" ht="21" customHeight="1" x14ac:dyDescent="0.2">
      <c r="B19" s="279">
        <v>44643</v>
      </c>
      <c r="C19" s="282" t="s">
        <v>389</v>
      </c>
      <c r="D19" s="272" t="s">
        <v>393</v>
      </c>
      <c r="E19" s="278">
        <v>43123100</v>
      </c>
      <c r="F19" s="278">
        <v>43123200</v>
      </c>
      <c r="G19" s="275">
        <f>F19-E19</f>
        <v>100</v>
      </c>
      <c r="H19" s="304"/>
      <c r="I19" s="272"/>
    </row>
    <row r="20" spans="2:11" s="271" customFormat="1" ht="21" customHeight="1" x14ac:dyDescent="0.2">
      <c r="B20" s="279">
        <v>44643</v>
      </c>
      <c r="C20" s="282" t="s">
        <v>389</v>
      </c>
      <c r="D20" s="272" t="s">
        <v>393</v>
      </c>
      <c r="E20" s="278">
        <v>43123200</v>
      </c>
      <c r="F20" s="278">
        <v>43123300</v>
      </c>
      <c r="G20" s="275">
        <f>F20-E20</f>
        <v>100</v>
      </c>
      <c r="H20" s="304"/>
      <c r="I20" s="272"/>
    </row>
    <row r="21" spans="2:11" s="271" customFormat="1" ht="21" customHeight="1" x14ac:dyDescent="0.2">
      <c r="B21" s="279">
        <v>44645</v>
      </c>
      <c r="C21" s="282" t="s">
        <v>389</v>
      </c>
      <c r="D21" s="272" t="s">
        <v>393</v>
      </c>
      <c r="E21" s="278">
        <v>43123300</v>
      </c>
      <c r="F21" s="278">
        <v>43123400</v>
      </c>
      <c r="G21" s="275">
        <f>F21-E21</f>
        <v>100</v>
      </c>
      <c r="H21" s="304"/>
      <c r="I21" s="272"/>
    </row>
    <row r="22" spans="2:11" s="271" customFormat="1" ht="21" customHeight="1" x14ac:dyDescent="0.2">
      <c r="B22" s="279">
        <v>44645</v>
      </c>
      <c r="C22" s="282" t="s">
        <v>389</v>
      </c>
      <c r="D22" s="272" t="s">
        <v>398</v>
      </c>
      <c r="E22" s="278">
        <v>43123400</v>
      </c>
      <c r="F22" s="278">
        <v>43123660</v>
      </c>
      <c r="G22" s="275">
        <f>F22-E22</f>
        <v>260</v>
      </c>
      <c r="H22" s="304"/>
      <c r="I22" s="272"/>
    </row>
    <row r="23" spans="2:11" s="271" customFormat="1" ht="21" customHeight="1" x14ac:dyDescent="0.2">
      <c r="B23" s="279">
        <v>44645</v>
      </c>
      <c r="C23" s="282" t="s">
        <v>389</v>
      </c>
      <c r="D23" s="272" t="s">
        <v>398</v>
      </c>
      <c r="E23" s="278">
        <v>43123400</v>
      </c>
      <c r="F23" s="278">
        <v>43123660</v>
      </c>
      <c r="G23" s="280">
        <f>F23-E23</f>
        <v>260</v>
      </c>
      <c r="H23" s="272"/>
      <c r="I23" s="272"/>
    </row>
    <row r="24" spans="2:11" s="271" customFormat="1" ht="21" customHeight="1" x14ac:dyDescent="0.2">
      <c r="B24" s="279">
        <v>44646</v>
      </c>
      <c r="C24" s="282" t="s">
        <v>389</v>
      </c>
      <c r="D24" s="272" t="s">
        <v>399</v>
      </c>
      <c r="E24" s="278">
        <v>43123570</v>
      </c>
      <c r="F24" s="278">
        <v>43123720</v>
      </c>
      <c r="G24" s="280">
        <f>F24-E24</f>
        <v>150</v>
      </c>
      <c r="H24" s="272"/>
      <c r="I24" s="272"/>
    </row>
    <row r="25" spans="2:11" s="271" customFormat="1" ht="21" customHeight="1" x14ac:dyDescent="0.2">
      <c r="B25" s="279">
        <v>44650</v>
      </c>
      <c r="C25" s="282" t="s">
        <v>400</v>
      </c>
      <c r="D25" s="272" t="s">
        <v>393</v>
      </c>
      <c r="E25" s="278">
        <v>43124790</v>
      </c>
      <c r="F25" s="278">
        <v>43125060</v>
      </c>
      <c r="G25" s="280">
        <f>F25-E25</f>
        <v>270</v>
      </c>
      <c r="H25" s="272"/>
    </row>
    <row r="26" spans="2:11" s="271" customFormat="1" ht="21" customHeight="1" x14ac:dyDescent="0.2">
      <c r="B26" s="279">
        <v>44650</v>
      </c>
      <c r="C26" s="282" t="s">
        <v>389</v>
      </c>
      <c r="D26" s="272" t="s">
        <v>399</v>
      </c>
      <c r="E26" s="278">
        <v>43124860</v>
      </c>
      <c r="F26" s="278">
        <v>43124900</v>
      </c>
      <c r="G26" s="280">
        <f>F26-E26</f>
        <v>40</v>
      </c>
      <c r="H26" s="272"/>
      <c r="I26" s="272"/>
    </row>
    <row r="27" spans="2:11" s="271" customFormat="1" ht="21" customHeight="1" x14ac:dyDescent="0.2">
      <c r="B27" s="279">
        <v>44650</v>
      </c>
      <c r="C27" s="282" t="s">
        <v>389</v>
      </c>
      <c r="D27" s="272" t="s">
        <v>399</v>
      </c>
      <c r="E27" s="278">
        <v>43124960</v>
      </c>
      <c r="F27" s="278">
        <v>43125020</v>
      </c>
      <c r="G27" s="275">
        <f>F27-E27</f>
        <v>60</v>
      </c>
      <c r="H27" s="304"/>
      <c r="I27" s="272"/>
    </row>
    <row r="28" spans="2:11" s="271" customFormat="1" ht="21" customHeight="1" x14ac:dyDescent="0.2">
      <c r="B28" s="279">
        <v>44650</v>
      </c>
      <c r="C28" s="282" t="s">
        <v>400</v>
      </c>
      <c r="D28" s="272" t="s">
        <v>398</v>
      </c>
      <c r="E28" s="273">
        <v>43125080</v>
      </c>
      <c r="F28" s="273">
        <v>43125260</v>
      </c>
      <c r="G28" s="280">
        <f>F28-E28</f>
        <v>180</v>
      </c>
      <c r="H28" s="272"/>
      <c r="I28" s="272"/>
    </row>
    <row r="29" spans="2:11" s="264" customFormat="1" x14ac:dyDescent="0.2">
      <c r="B29" s="268"/>
      <c r="C29" s="282"/>
      <c r="D29" s="272"/>
      <c r="E29" s="273"/>
      <c r="F29" s="273"/>
      <c r="G29" s="275"/>
      <c r="H29" s="275"/>
      <c r="I29" s="275"/>
      <c r="J29" s="265"/>
      <c r="K29" s="265"/>
    </row>
    <row r="30" spans="2:11" x14ac:dyDescent="0.2">
      <c r="B30" s="274"/>
      <c r="E30" s="273"/>
      <c r="F30" s="273"/>
      <c r="G30" s="276"/>
    </row>
    <row r="31" spans="2:11" s="260" customFormat="1" ht="16" x14ac:dyDescent="0.2">
      <c r="B31" s="268" t="s">
        <v>396</v>
      </c>
      <c r="C31" s="282" t="s">
        <v>375</v>
      </c>
      <c r="D31" s="272" t="s">
        <v>397</v>
      </c>
      <c r="E31" s="273" t="s">
        <v>387</v>
      </c>
      <c r="F31" s="273" t="s">
        <v>388</v>
      </c>
      <c r="G31" s="272" t="s">
        <v>391</v>
      </c>
      <c r="H31" s="272" t="s">
        <v>390</v>
      </c>
      <c r="I31" s="282" t="s">
        <v>405</v>
      </c>
      <c r="J31" s="272" t="s">
        <v>395</v>
      </c>
      <c r="K31" s="272" t="s">
        <v>414</v>
      </c>
    </row>
    <row r="32" spans="2:11" ht="33" customHeight="1" x14ac:dyDescent="0.2">
      <c r="B32" s="281">
        <v>44623</v>
      </c>
      <c r="C32" s="282" t="s">
        <v>401</v>
      </c>
      <c r="D32" s="272" t="s">
        <v>398</v>
      </c>
      <c r="E32" s="302">
        <v>4001280</v>
      </c>
      <c r="F32" s="302">
        <v>4001330</v>
      </c>
      <c r="G32" s="275">
        <f>F32-E32</f>
        <v>50</v>
      </c>
      <c r="H32" s="275"/>
      <c r="I32" s="271"/>
      <c r="J32" s="266"/>
    </row>
    <row r="33" spans="2:10" ht="33" customHeight="1" x14ac:dyDescent="0.2">
      <c r="B33" s="281">
        <v>44623</v>
      </c>
      <c r="C33" s="282" t="s">
        <v>401</v>
      </c>
      <c r="D33" s="272" t="s">
        <v>398</v>
      </c>
      <c r="E33" s="302">
        <v>4001380</v>
      </c>
      <c r="F33" s="302">
        <v>4001500</v>
      </c>
      <c r="G33" s="275">
        <f t="shared" ref="G33" si="0">F33-E33</f>
        <v>120</v>
      </c>
      <c r="H33" s="275"/>
      <c r="I33" s="271"/>
      <c r="J33" s="282" t="s">
        <v>402</v>
      </c>
    </row>
    <row r="34" spans="2:10" ht="33" customHeight="1" x14ac:dyDescent="0.2">
      <c r="B34" s="279">
        <v>44624</v>
      </c>
      <c r="C34" s="282" t="s">
        <v>401</v>
      </c>
      <c r="D34" s="272" t="s">
        <v>398</v>
      </c>
      <c r="E34" s="302">
        <v>4001520</v>
      </c>
      <c r="F34" s="302">
        <v>4001700</v>
      </c>
      <c r="G34" s="280">
        <f t="shared" ref="G34:G36" si="1">F34-E34</f>
        <v>180</v>
      </c>
      <c r="H34" s="280"/>
      <c r="I34" s="272"/>
      <c r="J34" s="282" t="s">
        <v>402</v>
      </c>
    </row>
    <row r="35" spans="2:10" ht="33" customHeight="1" x14ac:dyDescent="0.2">
      <c r="B35" s="279">
        <v>44624</v>
      </c>
      <c r="C35" s="282" t="s">
        <v>401</v>
      </c>
      <c r="D35" s="272" t="s">
        <v>398</v>
      </c>
      <c r="E35" s="302">
        <v>4001720</v>
      </c>
      <c r="F35" s="302">
        <v>4002000</v>
      </c>
      <c r="G35" s="280">
        <f t="shared" si="1"/>
        <v>280</v>
      </c>
      <c r="H35" s="280"/>
      <c r="I35" s="272"/>
      <c r="J35" s="282" t="s">
        <v>402</v>
      </c>
    </row>
    <row r="36" spans="2:10" ht="33" customHeight="1" x14ac:dyDescent="0.2">
      <c r="B36" s="279">
        <v>44627</v>
      </c>
      <c r="C36" s="282" t="s">
        <v>401</v>
      </c>
      <c r="D36" s="272" t="s">
        <v>398</v>
      </c>
      <c r="E36" s="303">
        <v>4002000</v>
      </c>
      <c r="F36" s="303">
        <v>4002300</v>
      </c>
      <c r="G36" s="280">
        <f t="shared" si="1"/>
        <v>300</v>
      </c>
      <c r="H36" s="280"/>
      <c r="I36" s="272"/>
      <c r="J36" s="282" t="s">
        <v>402</v>
      </c>
    </row>
    <row r="37" spans="2:10" ht="33" customHeight="1" x14ac:dyDescent="0.2">
      <c r="B37" s="279">
        <v>44627</v>
      </c>
      <c r="C37" s="282" t="s">
        <v>401</v>
      </c>
      <c r="D37" s="272" t="s">
        <v>398</v>
      </c>
      <c r="E37" s="303">
        <v>4002000</v>
      </c>
      <c r="F37" s="303">
        <v>4002300</v>
      </c>
      <c r="G37" s="280">
        <f t="shared" ref="G37" si="2">F37-E37</f>
        <v>300</v>
      </c>
      <c r="H37" s="280"/>
      <c r="I37" s="272"/>
      <c r="J37" s="282" t="s">
        <v>402</v>
      </c>
    </row>
    <row r="38" spans="2:10" ht="33" customHeight="1" x14ac:dyDescent="0.2">
      <c r="B38" s="279">
        <v>44628</v>
      </c>
      <c r="C38" s="282" t="s">
        <v>403</v>
      </c>
      <c r="D38" s="272" t="s">
        <v>393</v>
      </c>
      <c r="E38" s="303">
        <v>4001300</v>
      </c>
      <c r="F38" s="303">
        <v>4001500</v>
      </c>
      <c r="G38" s="280">
        <f t="shared" ref="G38:G39" si="3">F38-E38</f>
        <v>200</v>
      </c>
      <c r="H38" s="280"/>
      <c r="I38" s="272"/>
      <c r="J38" s="282" t="s">
        <v>402</v>
      </c>
    </row>
    <row r="39" spans="2:10" ht="33" customHeight="1" x14ac:dyDescent="0.2">
      <c r="B39" s="279">
        <v>44629</v>
      </c>
      <c r="C39" s="282" t="s">
        <v>401</v>
      </c>
      <c r="D39" s="272" t="s">
        <v>398</v>
      </c>
      <c r="E39" s="303">
        <v>4002820</v>
      </c>
      <c r="F39" s="303">
        <v>4002960</v>
      </c>
      <c r="G39" s="280">
        <f t="shared" si="3"/>
        <v>140</v>
      </c>
      <c r="H39" s="280"/>
      <c r="I39" s="272"/>
      <c r="J39" s="282" t="s">
        <v>404</v>
      </c>
    </row>
    <row r="40" spans="2:10" ht="33" customHeight="1" x14ac:dyDescent="0.2">
      <c r="B40" s="279">
        <v>44629</v>
      </c>
      <c r="C40" s="282" t="s">
        <v>403</v>
      </c>
      <c r="D40" s="272" t="s">
        <v>398</v>
      </c>
      <c r="E40" s="303">
        <v>4001500</v>
      </c>
      <c r="F40" s="303">
        <v>4001620</v>
      </c>
      <c r="G40" s="280">
        <f t="shared" ref="G40:G42" si="4">F40-E40</f>
        <v>120</v>
      </c>
      <c r="H40" s="280"/>
      <c r="I40" s="272" t="s">
        <v>394</v>
      </c>
      <c r="J40" s="282" t="s">
        <v>402</v>
      </c>
    </row>
    <row r="41" spans="2:10" ht="33" customHeight="1" x14ac:dyDescent="0.2">
      <c r="B41" s="279">
        <v>44630</v>
      </c>
      <c r="C41" s="282" t="s">
        <v>403</v>
      </c>
      <c r="D41" s="272" t="s">
        <v>398</v>
      </c>
      <c r="E41" s="303">
        <v>4001620</v>
      </c>
      <c r="F41" s="303">
        <v>4001900</v>
      </c>
      <c r="G41" s="280">
        <f t="shared" si="4"/>
        <v>280</v>
      </c>
      <c r="H41" s="280"/>
      <c r="I41" s="272" t="s">
        <v>394</v>
      </c>
      <c r="J41" s="282" t="s">
        <v>402</v>
      </c>
    </row>
    <row r="42" spans="2:10" ht="33" customHeight="1" x14ac:dyDescent="0.2">
      <c r="B42" s="279">
        <v>44630</v>
      </c>
      <c r="C42" s="282" t="s">
        <v>403</v>
      </c>
      <c r="D42" s="272" t="s">
        <v>398</v>
      </c>
      <c r="E42" s="303">
        <v>4001620</v>
      </c>
      <c r="F42" s="303">
        <v>4001900</v>
      </c>
      <c r="G42" s="280">
        <f t="shared" si="4"/>
        <v>280</v>
      </c>
      <c r="H42" s="280"/>
      <c r="I42" s="272" t="s">
        <v>394</v>
      </c>
      <c r="J42" s="282" t="s">
        <v>402</v>
      </c>
    </row>
    <row r="43" spans="2:10" ht="33" customHeight="1" x14ac:dyDescent="0.2">
      <c r="B43" s="279">
        <v>44630</v>
      </c>
      <c r="C43" s="282" t="s">
        <v>401</v>
      </c>
      <c r="D43" s="272" t="s">
        <v>398</v>
      </c>
      <c r="E43" s="303">
        <v>4002960</v>
      </c>
      <c r="F43" s="303">
        <v>4003240</v>
      </c>
      <c r="G43" s="280">
        <f t="shared" ref="G43:G49" si="5">F43-E43</f>
        <v>280</v>
      </c>
      <c r="H43" s="280">
        <v>2</v>
      </c>
      <c r="I43" s="272" t="s">
        <v>392</v>
      </c>
      <c r="J43" s="266"/>
    </row>
    <row r="44" spans="2:10" ht="33" customHeight="1" x14ac:dyDescent="0.2">
      <c r="B44" s="279">
        <v>44630</v>
      </c>
      <c r="C44" s="282" t="s">
        <v>401</v>
      </c>
      <c r="D44" s="272" t="s">
        <v>398</v>
      </c>
      <c r="E44" s="303">
        <v>4002960</v>
      </c>
      <c r="F44" s="303">
        <v>4003240</v>
      </c>
      <c r="G44" s="280">
        <f t="shared" si="5"/>
        <v>280</v>
      </c>
      <c r="H44" s="280"/>
      <c r="I44" s="272" t="s">
        <v>392</v>
      </c>
      <c r="J44" s="266"/>
    </row>
    <row r="45" spans="2:10" ht="33" customHeight="1" x14ac:dyDescent="0.2">
      <c r="B45" s="279">
        <v>44631</v>
      </c>
      <c r="C45" s="282" t="s">
        <v>401</v>
      </c>
      <c r="D45" s="272" t="s">
        <v>398</v>
      </c>
      <c r="E45" s="303">
        <v>4002300</v>
      </c>
      <c r="F45" s="303">
        <v>4002400</v>
      </c>
      <c r="G45" s="280">
        <f t="shared" si="5"/>
        <v>100</v>
      </c>
      <c r="H45" s="280"/>
      <c r="I45" s="272" t="s">
        <v>392</v>
      </c>
      <c r="J45" s="266"/>
    </row>
    <row r="46" spans="2:10" ht="33" customHeight="1" x14ac:dyDescent="0.2">
      <c r="B46" s="279">
        <v>44634</v>
      </c>
      <c r="C46" s="282" t="s">
        <v>403</v>
      </c>
      <c r="D46" s="272" t="s">
        <v>398</v>
      </c>
      <c r="E46" s="303">
        <v>4001900</v>
      </c>
      <c r="F46" s="303">
        <v>4002400</v>
      </c>
      <c r="G46" s="280">
        <f t="shared" si="5"/>
        <v>500</v>
      </c>
      <c r="H46" s="280"/>
      <c r="I46" s="272" t="s">
        <v>392</v>
      </c>
      <c r="J46" s="282" t="s">
        <v>402</v>
      </c>
    </row>
    <row r="47" spans="2:10" ht="33" customHeight="1" x14ac:dyDescent="0.2">
      <c r="B47" s="279">
        <v>44634</v>
      </c>
      <c r="C47" s="282" t="s">
        <v>403</v>
      </c>
      <c r="D47" s="272" t="s">
        <v>398</v>
      </c>
      <c r="E47" s="278">
        <v>4001900</v>
      </c>
      <c r="F47" s="278">
        <v>4002400</v>
      </c>
      <c r="G47" s="280">
        <f t="shared" si="5"/>
        <v>500</v>
      </c>
      <c r="H47" s="280"/>
      <c r="I47" s="272" t="s">
        <v>392</v>
      </c>
      <c r="J47" s="282" t="s">
        <v>402</v>
      </c>
    </row>
    <row r="48" spans="2:10" ht="33" customHeight="1" x14ac:dyDescent="0.2">
      <c r="B48" s="279">
        <v>44655</v>
      </c>
      <c r="C48" s="282" t="s">
        <v>406</v>
      </c>
      <c r="D48" s="272" t="s">
        <v>393</v>
      </c>
      <c r="E48" s="303">
        <v>43123100</v>
      </c>
      <c r="F48" s="303">
        <v>43123240</v>
      </c>
      <c r="G48" s="280">
        <f t="shared" si="5"/>
        <v>140</v>
      </c>
      <c r="H48" s="280">
        <v>20.5</v>
      </c>
      <c r="I48" s="272" t="s">
        <v>392</v>
      </c>
      <c r="J48" s="282" t="s">
        <v>407</v>
      </c>
    </row>
    <row r="49" spans="2:10" ht="33" customHeight="1" x14ac:dyDescent="0.2">
      <c r="B49" s="279">
        <v>44656</v>
      </c>
      <c r="C49" s="282" t="s">
        <v>406</v>
      </c>
      <c r="D49" s="272" t="s">
        <v>393</v>
      </c>
      <c r="E49" s="303">
        <v>43123240</v>
      </c>
      <c r="F49" s="303">
        <v>43123340</v>
      </c>
      <c r="G49" s="280">
        <f t="shared" si="5"/>
        <v>100</v>
      </c>
      <c r="H49" s="280">
        <v>20.5</v>
      </c>
      <c r="I49" s="272" t="s">
        <v>392</v>
      </c>
      <c r="J49" s="282" t="s">
        <v>407</v>
      </c>
    </row>
    <row r="50" spans="2:10" ht="32" x14ac:dyDescent="0.2">
      <c r="B50" s="279">
        <v>44660</v>
      </c>
      <c r="C50" s="282" t="s">
        <v>406</v>
      </c>
      <c r="D50" s="272" t="s">
        <v>393</v>
      </c>
      <c r="E50" s="303">
        <v>43123560</v>
      </c>
      <c r="F50" s="303">
        <v>43123720</v>
      </c>
      <c r="G50" s="280">
        <f t="shared" ref="G50:G52" si="6">F50-E50</f>
        <v>160</v>
      </c>
      <c r="H50" s="280">
        <v>20.5</v>
      </c>
      <c r="I50" s="272" t="s">
        <v>392</v>
      </c>
      <c r="J50" s="282" t="s">
        <v>407</v>
      </c>
    </row>
    <row r="51" spans="2:10" ht="16" x14ac:dyDescent="0.2">
      <c r="B51" s="279">
        <v>44661</v>
      </c>
      <c r="C51" s="282" t="s">
        <v>401</v>
      </c>
      <c r="D51" s="272" t="s">
        <v>398</v>
      </c>
      <c r="E51" s="303">
        <v>43124960</v>
      </c>
      <c r="F51" s="303">
        <v>43125000</v>
      </c>
      <c r="G51" s="280">
        <f t="shared" si="6"/>
        <v>40</v>
      </c>
      <c r="H51" s="280"/>
      <c r="I51" s="272" t="s">
        <v>392</v>
      </c>
      <c r="J51" s="282" t="s">
        <v>408</v>
      </c>
    </row>
    <row r="52" spans="2:10" ht="33" customHeight="1" x14ac:dyDescent="0.2">
      <c r="B52" s="279">
        <v>44661</v>
      </c>
      <c r="C52" s="282" t="s">
        <v>401</v>
      </c>
      <c r="D52" s="272" t="s">
        <v>398</v>
      </c>
      <c r="E52" s="303">
        <v>43124520</v>
      </c>
      <c r="F52" s="303">
        <v>43124790</v>
      </c>
      <c r="G52" s="280">
        <f t="shared" si="6"/>
        <v>270</v>
      </c>
      <c r="H52" s="280"/>
      <c r="I52" s="272" t="s">
        <v>392</v>
      </c>
      <c r="J52" s="282" t="s">
        <v>408</v>
      </c>
    </row>
    <row r="53" spans="2:10" ht="33" customHeight="1" x14ac:dyDescent="0.2">
      <c r="B53" s="279">
        <v>44664</v>
      </c>
      <c r="C53" s="282" t="s">
        <v>409</v>
      </c>
      <c r="D53" s="272" t="s">
        <v>393</v>
      </c>
      <c r="E53" s="303">
        <v>43123080</v>
      </c>
      <c r="F53" s="303">
        <v>43123200</v>
      </c>
      <c r="G53" s="280">
        <f t="shared" ref="G53:G57" si="7">F53-E53</f>
        <v>120</v>
      </c>
      <c r="H53" s="280"/>
      <c r="I53" s="272" t="s">
        <v>392</v>
      </c>
      <c r="J53" s="282" t="s">
        <v>407</v>
      </c>
    </row>
    <row r="54" spans="2:10" ht="33" customHeight="1" x14ac:dyDescent="0.2">
      <c r="B54" s="279">
        <v>44665</v>
      </c>
      <c r="C54" s="282" t="s">
        <v>401</v>
      </c>
      <c r="D54" s="272" t="s">
        <v>398</v>
      </c>
      <c r="E54" s="303">
        <v>43123720</v>
      </c>
      <c r="F54" s="303">
        <v>43123820</v>
      </c>
      <c r="G54" s="280">
        <f t="shared" ref="G54" si="8">F54-E54</f>
        <v>100</v>
      </c>
      <c r="H54" s="280"/>
      <c r="I54" s="272" t="s">
        <v>392</v>
      </c>
      <c r="J54" s="282" t="s">
        <v>408</v>
      </c>
    </row>
    <row r="55" spans="2:10" s="269" customFormat="1" ht="33" customHeight="1" x14ac:dyDescent="0.2">
      <c r="B55" s="279">
        <v>44669</v>
      </c>
      <c r="C55" s="282" t="s">
        <v>411</v>
      </c>
      <c r="D55" s="272" t="s">
        <v>398</v>
      </c>
      <c r="E55" s="303">
        <v>4001280</v>
      </c>
      <c r="F55" s="303">
        <v>4001340</v>
      </c>
      <c r="G55" s="280">
        <f>F55-E55</f>
        <v>60</v>
      </c>
      <c r="H55" s="280">
        <v>6</v>
      </c>
      <c r="I55" s="272" t="s">
        <v>412</v>
      </c>
      <c r="J55" s="282"/>
    </row>
    <row r="56" spans="2:10" s="269" customFormat="1" ht="33" customHeight="1" x14ac:dyDescent="0.2">
      <c r="B56" s="279">
        <v>44669</v>
      </c>
      <c r="C56" s="282" t="s">
        <v>403</v>
      </c>
      <c r="D56" s="272" t="s">
        <v>398</v>
      </c>
      <c r="E56" s="303">
        <v>43124520</v>
      </c>
      <c r="F56" s="303">
        <v>43124900</v>
      </c>
      <c r="G56" s="280">
        <f>F56-E56</f>
        <v>380</v>
      </c>
      <c r="H56" s="280">
        <v>6</v>
      </c>
      <c r="I56" s="272" t="s">
        <v>412</v>
      </c>
      <c r="J56" s="282"/>
    </row>
    <row r="57" spans="2:10" ht="33" customHeight="1" x14ac:dyDescent="0.2">
      <c r="B57" s="279">
        <v>44670</v>
      </c>
      <c r="C57" s="282" t="s">
        <v>410</v>
      </c>
      <c r="D57" s="272" t="s">
        <v>398</v>
      </c>
      <c r="E57" s="303">
        <v>4001440</v>
      </c>
      <c r="F57" s="303">
        <v>4001640</v>
      </c>
      <c r="G57" s="280">
        <f t="shared" si="7"/>
        <v>200</v>
      </c>
      <c r="H57" s="280"/>
      <c r="I57" s="272" t="s">
        <v>394</v>
      </c>
      <c r="J57" s="282" t="s">
        <v>402</v>
      </c>
    </row>
    <row r="58" spans="2:10" ht="33" customHeight="1" x14ac:dyDescent="0.2">
      <c r="B58" s="279">
        <v>44670</v>
      </c>
      <c r="C58" s="282" t="s">
        <v>409</v>
      </c>
      <c r="D58" s="272" t="s">
        <v>393</v>
      </c>
      <c r="E58" s="303">
        <v>43123400</v>
      </c>
      <c r="F58" s="303">
        <v>43123500</v>
      </c>
      <c r="G58" s="280">
        <f t="shared" ref="G58:G61" si="9">F58-E58</f>
        <v>100</v>
      </c>
      <c r="H58" s="280"/>
      <c r="I58" s="272" t="s">
        <v>392</v>
      </c>
      <c r="J58" s="282" t="s">
        <v>407</v>
      </c>
    </row>
    <row r="59" spans="2:10" ht="33" customHeight="1" x14ac:dyDescent="0.2">
      <c r="B59" s="279">
        <v>44670</v>
      </c>
      <c r="C59" s="282" t="s">
        <v>401</v>
      </c>
      <c r="D59" s="272" t="s">
        <v>399</v>
      </c>
      <c r="E59" s="303">
        <v>4001280</v>
      </c>
      <c r="F59" s="303">
        <v>4001440</v>
      </c>
      <c r="G59" s="280">
        <f t="shared" si="9"/>
        <v>160</v>
      </c>
      <c r="H59" s="280"/>
      <c r="I59" s="272" t="s">
        <v>392</v>
      </c>
      <c r="J59" s="266"/>
    </row>
    <row r="60" spans="2:10" ht="33" customHeight="1" x14ac:dyDescent="0.2">
      <c r="B60" s="279">
        <v>44671</v>
      </c>
      <c r="C60" s="282" t="s">
        <v>406</v>
      </c>
      <c r="D60" s="272" t="s">
        <v>393</v>
      </c>
      <c r="E60" s="303">
        <v>43123500</v>
      </c>
      <c r="F60" s="303">
        <v>43123580</v>
      </c>
      <c r="G60" s="280">
        <f t="shared" si="9"/>
        <v>80</v>
      </c>
      <c r="H60" s="280">
        <v>20</v>
      </c>
      <c r="I60" s="272" t="s">
        <v>392</v>
      </c>
      <c r="J60" s="282" t="s">
        <v>407</v>
      </c>
    </row>
    <row r="61" spans="2:10" ht="33" customHeight="1" x14ac:dyDescent="0.2">
      <c r="B61" s="279">
        <v>44671</v>
      </c>
      <c r="C61" s="282" t="s">
        <v>401</v>
      </c>
      <c r="D61" s="272" t="s">
        <v>398</v>
      </c>
      <c r="E61" s="303">
        <v>4002400</v>
      </c>
      <c r="F61" s="303">
        <v>4002500</v>
      </c>
      <c r="G61" s="280">
        <f t="shared" si="9"/>
        <v>100</v>
      </c>
      <c r="H61" s="280">
        <v>12</v>
      </c>
      <c r="I61" s="272" t="s">
        <v>392</v>
      </c>
      <c r="J61" s="282"/>
    </row>
    <row r="62" spans="2:10" ht="33" customHeight="1" x14ac:dyDescent="0.2">
      <c r="B62" s="279">
        <v>44671</v>
      </c>
      <c r="C62" s="282" t="s">
        <v>401</v>
      </c>
      <c r="D62" s="272" t="s">
        <v>398</v>
      </c>
      <c r="E62" s="303">
        <v>4002500</v>
      </c>
      <c r="F62" s="303">
        <v>4002680</v>
      </c>
      <c r="G62" s="280">
        <f t="shared" ref="G62" si="10">F62-E62</f>
        <v>180</v>
      </c>
      <c r="H62" s="280">
        <v>12</v>
      </c>
      <c r="I62" s="272" t="s">
        <v>392</v>
      </c>
      <c r="J62" s="282"/>
    </row>
    <row r="63" spans="2:10" ht="33" customHeight="1" x14ac:dyDescent="0.2">
      <c r="B63" s="279">
        <v>44672</v>
      </c>
      <c r="C63" s="282" t="s">
        <v>409</v>
      </c>
      <c r="D63" s="272" t="s">
        <v>393</v>
      </c>
      <c r="E63" s="303">
        <v>43123580</v>
      </c>
      <c r="F63" s="303">
        <v>43123720</v>
      </c>
      <c r="G63" s="280">
        <f t="shared" ref="G63:G64" si="11">F63-E63</f>
        <v>140</v>
      </c>
      <c r="H63" s="280">
        <v>20</v>
      </c>
      <c r="I63" s="272" t="s">
        <v>412</v>
      </c>
      <c r="J63" s="282" t="s">
        <v>407</v>
      </c>
    </row>
    <row r="64" spans="2:10" ht="33" customHeight="1" x14ac:dyDescent="0.2">
      <c r="B64" s="279">
        <v>44672</v>
      </c>
      <c r="C64" s="282" t="s">
        <v>411</v>
      </c>
      <c r="D64" s="272" t="s">
        <v>399</v>
      </c>
      <c r="E64" s="303">
        <v>43124540</v>
      </c>
      <c r="F64" s="303">
        <v>43124680</v>
      </c>
      <c r="G64" s="280">
        <f t="shared" si="11"/>
        <v>140</v>
      </c>
      <c r="H64" s="280">
        <v>6</v>
      </c>
      <c r="I64" s="272" t="s">
        <v>412</v>
      </c>
      <c r="J64" s="282"/>
    </row>
    <row r="65" spans="2:11" ht="33" customHeight="1" x14ac:dyDescent="0.2">
      <c r="B65" s="279">
        <v>44672</v>
      </c>
      <c r="C65" s="282" t="s">
        <v>411</v>
      </c>
      <c r="D65" s="272" t="s">
        <v>399</v>
      </c>
      <c r="E65" s="303">
        <v>43124740</v>
      </c>
      <c r="F65" s="303">
        <v>43124780</v>
      </c>
      <c r="G65" s="280">
        <f t="shared" ref="G65:G67" si="12">F65-E65</f>
        <v>40</v>
      </c>
      <c r="H65" s="280">
        <v>5</v>
      </c>
      <c r="I65" s="272" t="s">
        <v>412</v>
      </c>
      <c r="J65" s="266"/>
    </row>
    <row r="66" spans="2:11" ht="33" customHeight="1" x14ac:dyDescent="0.2">
      <c r="B66" s="279">
        <v>44672</v>
      </c>
      <c r="C66" s="282" t="s">
        <v>411</v>
      </c>
      <c r="D66" s="272" t="s">
        <v>399</v>
      </c>
      <c r="E66" s="303">
        <v>43124840</v>
      </c>
      <c r="F66" s="303">
        <v>43124900</v>
      </c>
      <c r="G66" s="280">
        <f t="shared" si="12"/>
        <v>60</v>
      </c>
      <c r="H66" s="280">
        <v>6</v>
      </c>
      <c r="I66" s="272" t="s">
        <v>412</v>
      </c>
      <c r="J66" s="266"/>
    </row>
    <row r="67" spans="2:11" ht="33" customHeight="1" x14ac:dyDescent="0.2">
      <c r="B67" s="279">
        <v>44673</v>
      </c>
      <c r="C67" s="282" t="s">
        <v>411</v>
      </c>
      <c r="D67" s="272" t="s">
        <v>393</v>
      </c>
      <c r="E67" s="303">
        <v>43123080</v>
      </c>
      <c r="F67" s="303">
        <v>43123240</v>
      </c>
      <c r="G67" s="280">
        <f t="shared" si="12"/>
        <v>160</v>
      </c>
      <c r="H67" s="280">
        <v>19</v>
      </c>
      <c r="I67" s="272" t="s">
        <v>412</v>
      </c>
      <c r="J67" s="282" t="s">
        <v>407</v>
      </c>
    </row>
    <row r="68" spans="2:11" ht="33" customHeight="1" x14ac:dyDescent="0.2">
      <c r="B68" s="279">
        <v>44673</v>
      </c>
      <c r="C68" s="282" t="s">
        <v>401</v>
      </c>
      <c r="D68" s="272" t="s">
        <v>393</v>
      </c>
      <c r="E68" s="303">
        <v>4001280</v>
      </c>
      <c r="F68" s="303">
        <v>4001440</v>
      </c>
      <c r="G68" s="280">
        <f t="shared" ref="G68:G69" si="13">F68-E68</f>
        <v>160</v>
      </c>
      <c r="H68" s="280">
        <v>20</v>
      </c>
      <c r="I68" s="272" t="s">
        <v>412</v>
      </c>
      <c r="J68" s="266"/>
    </row>
    <row r="69" spans="2:11" ht="33" customHeight="1" x14ac:dyDescent="0.2">
      <c r="B69" s="279">
        <v>44673</v>
      </c>
      <c r="C69" s="282" t="s">
        <v>403</v>
      </c>
      <c r="D69" s="272" t="s">
        <v>398</v>
      </c>
      <c r="E69" s="303">
        <v>4002500</v>
      </c>
      <c r="F69" s="303">
        <v>4002680</v>
      </c>
      <c r="G69" s="280">
        <f t="shared" si="13"/>
        <v>180</v>
      </c>
      <c r="H69" s="280">
        <v>12</v>
      </c>
      <c r="I69" s="272" t="s">
        <v>392</v>
      </c>
      <c r="J69" s="266"/>
    </row>
    <row r="70" spans="2:11" ht="33" customHeight="1" x14ac:dyDescent="0.2">
      <c r="B70" s="279">
        <v>44673</v>
      </c>
      <c r="C70" s="282" t="s">
        <v>401</v>
      </c>
      <c r="D70" s="272" t="s">
        <v>399</v>
      </c>
      <c r="E70" s="278">
        <v>4002220</v>
      </c>
      <c r="F70" s="278">
        <v>4002340</v>
      </c>
      <c r="G70" s="280">
        <f t="shared" ref="G70:G72" si="14">F70-E70</f>
        <v>120</v>
      </c>
      <c r="H70" s="280"/>
      <c r="I70" s="272" t="s">
        <v>394</v>
      </c>
      <c r="J70" s="266"/>
    </row>
    <row r="71" spans="2:11" ht="33" customHeight="1" x14ac:dyDescent="0.2">
      <c r="B71" s="279">
        <v>44674</v>
      </c>
      <c r="C71" s="282" t="s">
        <v>403</v>
      </c>
      <c r="D71" s="272" t="s">
        <v>393</v>
      </c>
      <c r="E71" s="303">
        <v>43123720</v>
      </c>
      <c r="F71" s="303">
        <v>43123820</v>
      </c>
      <c r="G71" s="280">
        <f t="shared" si="14"/>
        <v>100</v>
      </c>
      <c r="H71" s="280">
        <v>20</v>
      </c>
      <c r="I71" s="272" t="s">
        <v>412</v>
      </c>
      <c r="J71" s="266"/>
      <c r="K71" s="122" t="s">
        <v>413</v>
      </c>
    </row>
    <row r="72" spans="2:11" ht="33" customHeight="1" x14ac:dyDescent="0.2">
      <c r="B72" s="279">
        <v>44674</v>
      </c>
      <c r="C72" s="282" t="s">
        <v>403</v>
      </c>
      <c r="D72" s="272" t="s">
        <v>398</v>
      </c>
      <c r="E72" s="303">
        <v>4002400</v>
      </c>
      <c r="F72" s="303">
        <v>4002500</v>
      </c>
      <c r="G72" s="280">
        <f t="shared" si="14"/>
        <v>100</v>
      </c>
      <c r="H72" s="280">
        <v>12</v>
      </c>
      <c r="I72" s="272" t="s">
        <v>392</v>
      </c>
      <c r="J72" s="266"/>
    </row>
    <row r="73" spans="2:11" ht="33" customHeight="1" x14ac:dyDescent="0.2">
      <c r="B73" s="279">
        <v>44674</v>
      </c>
      <c r="C73" s="282" t="s">
        <v>401</v>
      </c>
      <c r="D73" s="272" t="s">
        <v>399</v>
      </c>
      <c r="E73" s="278">
        <v>4002070</v>
      </c>
      <c r="F73" s="278">
        <v>4002220</v>
      </c>
      <c r="G73" s="280">
        <f>F73-E73</f>
        <v>150</v>
      </c>
      <c r="H73" s="280"/>
      <c r="I73" s="272" t="s">
        <v>394</v>
      </c>
      <c r="J73" s="266"/>
    </row>
  </sheetData>
  <phoneticPr fontId="19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1000"/>
  <sheetViews>
    <sheetView workbookViewId="0">
      <selection activeCell="J21" sqref="J21"/>
    </sheetView>
  </sheetViews>
  <sheetFormatPr baseColWidth="10" defaultColWidth="14.5" defaultRowHeight="15" customHeight="1" x14ac:dyDescent="0.2"/>
  <cols>
    <col min="1" max="5" width="10.6640625" customWidth="1"/>
    <col min="6" max="6" width="18.6640625" customWidth="1"/>
    <col min="7" max="10" width="10.6640625" customWidth="1"/>
    <col min="11" max="11" width="14.33203125" customWidth="1"/>
    <col min="12" max="26" width="10.6640625" customWidth="1"/>
  </cols>
  <sheetData>
    <row r="3" spans="2:11" x14ac:dyDescent="0.2">
      <c r="B3" s="32" t="s">
        <v>99</v>
      </c>
    </row>
    <row r="5" spans="2:11" x14ac:dyDescent="0.2">
      <c r="B5" s="32" t="s">
        <v>100</v>
      </c>
      <c r="D5" s="32" t="s">
        <v>101</v>
      </c>
    </row>
    <row r="6" spans="2:11" x14ac:dyDescent="0.2">
      <c r="B6" s="32" t="s">
        <v>102</v>
      </c>
      <c r="D6" s="32" t="s">
        <v>103</v>
      </c>
    </row>
    <row r="8" spans="2:11" x14ac:dyDescent="0.2">
      <c r="D8" s="111">
        <v>1200</v>
      </c>
    </row>
    <row r="16" spans="2:11" x14ac:dyDescent="0.2">
      <c r="F16" s="344" t="s">
        <v>104</v>
      </c>
      <c r="G16" s="385"/>
      <c r="H16" s="385"/>
      <c r="I16" s="385"/>
      <c r="J16" s="385"/>
      <c r="K16" s="386"/>
    </row>
    <row r="17" spans="6:11" x14ac:dyDescent="0.2">
      <c r="F17" s="112" t="s">
        <v>105</v>
      </c>
      <c r="G17" s="112" t="s">
        <v>106</v>
      </c>
      <c r="H17" s="112" t="s">
        <v>107</v>
      </c>
      <c r="I17" s="112" t="s">
        <v>28</v>
      </c>
      <c r="J17" s="112" t="s">
        <v>107</v>
      </c>
      <c r="K17" s="112" t="s">
        <v>108</v>
      </c>
    </row>
    <row r="18" spans="6:11" x14ac:dyDescent="0.2">
      <c r="F18" s="48" t="s">
        <v>109</v>
      </c>
      <c r="G18" s="112">
        <v>767</v>
      </c>
      <c r="H18" s="112">
        <v>1</v>
      </c>
      <c r="I18" s="112">
        <v>605</v>
      </c>
      <c r="J18" s="112">
        <v>2</v>
      </c>
      <c r="K18" s="48" t="s">
        <v>110</v>
      </c>
    </row>
    <row r="19" spans="6:11" x14ac:dyDescent="0.2">
      <c r="F19" s="48" t="s">
        <v>111</v>
      </c>
      <c r="G19" s="113">
        <v>1799</v>
      </c>
      <c r="H19" s="113">
        <v>1</v>
      </c>
      <c r="I19" s="113">
        <v>1768</v>
      </c>
      <c r="J19" s="113">
        <v>2</v>
      </c>
      <c r="K19" s="48"/>
    </row>
    <row r="20" spans="6:11" x14ac:dyDescent="0.2">
      <c r="F20" s="48" t="s">
        <v>112</v>
      </c>
      <c r="G20" s="113">
        <v>1583</v>
      </c>
      <c r="H20" s="113">
        <v>1</v>
      </c>
      <c r="I20" s="113">
        <v>1400</v>
      </c>
      <c r="J20" s="113">
        <v>2</v>
      </c>
      <c r="K20" s="48"/>
    </row>
    <row r="21" spans="6:11" ht="15.75" customHeight="1" x14ac:dyDescent="0.2">
      <c r="F21" s="48" t="s">
        <v>113</v>
      </c>
      <c r="G21" s="113">
        <v>2075</v>
      </c>
      <c r="H21" s="112">
        <v>1</v>
      </c>
      <c r="I21" s="113">
        <v>1540</v>
      </c>
      <c r="J21" s="112">
        <v>2</v>
      </c>
      <c r="K21" s="112"/>
    </row>
    <row r="22" spans="6:11" ht="15.75" customHeight="1" x14ac:dyDescent="0.2"/>
    <row r="23" spans="6:11" ht="15.75" customHeight="1" x14ac:dyDescent="0.2"/>
    <row r="24" spans="6:11" ht="15.75" customHeight="1" x14ac:dyDescent="0.2"/>
    <row r="25" spans="6:11" ht="15.75" customHeight="1" x14ac:dyDescent="0.2"/>
    <row r="26" spans="6:11" ht="15.75" customHeight="1" x14ac:dyDescent="0.2"/>
    <row r="27" spans="6:11" ht="15.75" customHeight="1" x14ac:dyDescent="0.2"/>
    <row r="28" spans="6:11" ht="15.75" customHeight="1" x14ac:dyDescent="0.2"/>
    <row r="29" spans="6:11" ht="15.75" customHeight="1" x14ac:dyDescent="0.2"/>
    <row r="30" spans="6:11" ht="15.75" customHeight="1" x14ac:dyDescent="0.2"/>
    <row r="31" spans="6:11" ht="15.75" customHeight="1" x14ac:dyDescent="0.2"/>
    <row r="32" spans="6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F16:K1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C613-D600-46D1-AC96-600DB8BC76A6}">
  <sheetPr>
    <tabColor rgb="FF00B0F0"/>
  </sheetPr>
  <dimension ref="B3:N26"/>
  <sheetViews>
    <sheetView zoomScaleNormal="100" workbookViewId="0">
      <selection activeCell="C7" sqref="C7:D7"/>
    </sheetView>
  </sheetViews>
  <sheetFormatPr baseColWidth="10" defaultRowHeight="15" x14ac:dyDescent="0.2"/>
  <cols>
    <col min="2" max="4" width="12.6640625" customWidth="1"/>
    <col min="5" max="5" width="11.6640625" customWidth="1"/>
    <col min="6" max="6" width="13.6640625" customWidth="1"/>
    <col min="7" max="8" width="23.6640625" customWidth="1"/>
    <col min="9" max="9" width="16.6640625" customWidth="1"/>
  </cols>
  <sheetData>
    <row r="3" spans="2:14" x14ac:dyDescent="0.2">
      <c r="B3" s="497" t="s">
        <v>381</v>
      </c>
      <c r="C3" s="497"/>
      <c r="D3" s="497"/>
      <c r="E3" s="497"/>
      <c r="F3" s="497"/>
      <c r="G3" s="497"/>
      <c r="H3" s="497"/>
      <c r="I3" s="497"/>
    </row>
    <row r="4" spans="2:14" s="216" customFormat="1" x14ac:dyDescent="0.2">
      <c r="B4" s="230"/>
      <c r="C4" s="230"/>
      <c r="D4" s="230"/>
      <c r="E4" s="230"/>
      <c r="F4" s="230"/>
      <c r="G4" s="230"/>
      <c r="H4" s="230"/>
      <c r="I4" s="230"/>
    </row>
    <row r="5" spans="2:14" ht="20.25" customHeight="1" x14ac:dyDescent="0.2">
      <c r="B5" s="221" t="s">
        <v>32</v>
      </c>
      <c r="C5" s="221" t="s">
        <v>373</v>
      </c>
      <c r="D5" s="221" t="s">
        <v>374</v>
      </c>
      <c r="E5" s="221" t="s">
        <v>375</v>
      </c>
      <c r="F5" s="221" t="s">
        <v>376</v>
      </c>
      <c r="G5" s="221" t="s">
        <v>377</v>
      </c>
      <c r="H5" s="221" t="s">
        <v>378</v>
      </c>
      <c r="I5" s="221" t="s">
        <v>379</v>
      </c>
      <c r="J5" s="220"/>
      <c r="K5" s="220"/>
      <c r="L5" s="220"/>
      <c r="M5" s="220"/>
      <c r="N5" s="220"/>
    </row>
    <row r="6" spans="2:14" x14ac:dyDescent="0.2">
      <c r="B6" s="213">
        <v>44667</v>
      </c>
      <c r="C6" s="206">
        <v>43123100</v>
      </c>
      <c r="D6" s="206">
        <v>43123220</v>
      </c>
      <c r="E6" s="206" t="s">
        <v>349</v>
      </c>
      <c r="F6" s="207">
        <f>D6-C6</f>
        <v>120</v>
      </c>
      <c r="G6" s="208">
        <v>776.52</v>
      </c>
      <c r="H6" s="209">
        <f>G6*1.3</f>
        <v>1009.476</v>
      </c>
      <c r="I6" s="227">
        <f>H6/14</f>
        <v>72.105428571428575</v>
      </c>
      <c r="K6" s="217"/>
    </row>
    <row r="7" spans="2:14" x14ac:dyDescent="0.2">
      <c r="B7" s="213">
        <v>44667</v>
      </c>
      <c r="C7" s="192">
        <v>43123220</v>
      </c>
      <c r="D7" s="192">
        <v>43123340</v>
      </c>
      <c r="E7" s="215" t="s">
        <v>349</v>
      </c>
      <c r="F7" s="189">
        <f t="shared" ref="F7:F16" si="0">D7-C7</f>
        <v>120</v>
      </c>
      <c r="G7" s="191">
        <v>777.6</v>
      </c>
      <c r="H7" s="190">
        <f t="shared" ref="H7:H16" si="1">G7*1.3</f>
        <v>1010.8800000000001</v>
      </c>
      <c r="I7" s="228">
        <f t="shared" ref="I7:I16" si="2">H7/14</f>
        <v>72.205714285714294</v>
      </c>
    </row>
    <row r="8" spans="2:14" x14ac:dyDescent="0.2">
      <c r="B8" s="213">
        <v>44667</v>
      </c>
      <c r="C8" s="192">
        <v>43123340</v>
      </c>
      <c r="D8" s="192">
        <v>43123460</v>
      </c>
      <c r="E8" s="215" t="s">
        <v>349</v>
      </c>
      <c r="F8" s="189">
        <f t="shared" si="0"/>
        <v>120</v>
      </c>
      <c r="G8" s="191">
        <v>753.12</v>
      </c>
      <c r="H8" s="190">
        <f t="shared" si="1"/>
        <v>979.05600000000004</v>
      </c>
      <c r="I8" s="228">
        <f t="shared" si="2"/>
        <v>69.932571428571435</v>
      </c>
    </row>
    <row r="9" spans="2:14" x14ac:dyDescent="0.2">
      <c r="B9" s="213">
        <v>44667</v>
      </c>
      <c r="C9" s="192">
        <v>43123460</v>
      </c>
      <c r="D9" s="192">
        <v>43123580</v>
      </c>
      <c r="E9" s="215" t="s">
        <v>349</v>
      </c>
      <c r="F9" s="189">
        <f t="shared" si="0"/>
        <v>120</v>
      </c>
      <c r="G9" s="191">
        <v>738</v>
      </c>
      <c r="H9" s="190">
        <f t="shared" si="1"/>
        <v>959.4</v>
      </c>
      <c r="I9" s="228">
        <f t="shared" si="2"/>
        <v>68.528571428571425</v>
      </c>
    </row>
    <row r="10" spans="2:14" x14ac:dyDescent="0.2">
      <c r="B10" s="213">
        <v>44667</v>
      </c>
      <c r="C10" s="192">
        <v>43123580</v>
      </c>
      <c r="D10" s="192">
        <v>43123720</v>
      </c>
      <c r="E10" s="215" t="s">
        <v>349</v>
      </c>
      <c r="F10" s="189">
        <f t="shared" si="0"/>
        <v>140</v>
      </c>
      <c r="G10" s="191">
        <v>692.58</v>
      </c>
      <c r="H10" s="190">
        <f t="shared" si="1"/>
        <v>900.35400000000004</v>
      </c>
      <c r="I10" s="228">
        <f t="shared" si="2"/>
        <v>64.311000000000007</v>
      </c>
    </row>
    <row r="11" spans="2:14" x14ac:dyDescent="0.2">
      <c r="B11" s="213">
        <v>44667</v>
      </c>
      <c r="C11" s="192">
        <v>43123100</v>
      </c>
      <c r="D11" s="192">
        <v>43123220</v>
      </c>
      <c r="E11" s="215" t="s">
        <v>351</v>
      </c>
      <c r="F11" s="191">
        <f t="shared" si="0"/>
        <v>120</v>
      </c>
      <c r="G11" s="191">
        <v>774.12</v>
      </c>
      <c r="H11" s="190">
        <f t="shared" si="1"/>
        <v>1006.356</v>
      </c>
      <c r="I11" s="228">
        <f t="shared" si="2"/>
        <v>71.882571428571424</v>
      </c>
    </row>
    <row r="12" spans="2:14" x14ac:dyDescent="0.2">
      <c r="B12" s="213">
        <v>44667</v>
      </c>
      <c r="C12" s="192">
        <v>43123220</v>
      </c>
      <c r="D12" s="192">
        <v>43123340</v>
      </c>
      <c r="E12" s="215" t="s">
        <v>351</v>
      </c>
      <c r="F12" s="191">
        <f t="shared" si="0"/>
        <v>120</v>
      </c>
      <c r="G12" s="191">
        <v>745.2</v>
      </c>
      <c r="H12" s="190">
        <f t="shared" si="1"/>
        <v>968.7600000000001</v>
      </c>
      <c r="I12" s="228">
        <f t="shared" si="2"/>
        <v>69.197142857142865</v>
      </c>
    </row>
    <row r="13" spans="2:14" x14ac:dyDescent="0.2">
      <c r="B13" s="213">
        <v>44667</v>
      </c>
      <c r="C13" s="192">
        <v>43123340</v>
      </c>
      <c r="D13" s="192">
        <v>43123460</v>
      </c>
      <c r="E13" s="215" t="s">
        <v>351</v>
      </c>
      <c r="F13" s="191">
        <f t="shared" si="0"/>
        <v>120</v>
      </c>
      <c r="G13" s="191">
        <v>720.72</v>
      </c>
      <c r="H13" s="190">
        <f t="shared" si="1"/>
        <v>936.93600000000004</v>
      </c>
      <c r="I13" s="228">
        <f t="shared" si="2"/>
        <v>66.924000000000007</v>
      </c>
    </row>
    <row r="14" spans="2:14" x14ac:dyDescent="0.2">
      <c r="B14" s="213">
        <v>44667</v>
      </c>
      <c r="C14" s="192">
        <v>43123460</v>
      </c>
      <c r="D14" s="192">
        <v>43123580</v>
      </c>
      <c r="E14" s="215" t="s">
        <v>351</v>
      </c>
      <c r="F14" s="191">
        <f t="shared" si="0"/>
        <v>120</v>
      </c>
      <c r="G14" s="191">
        <v>705.6</v>
      </c>
      <c r="H14" s="190">
        <f t="shared" si="1"/>
        <v>917.28000000000009</v>
      </c>
      <c r="I14" s="228">
        <f t="shared" si="2"/>
        <v>65.52000000000001</v>
      </c>
    </row>
    <row r="15" spans="2:14" x14ac:dyDescent="0.2">
      <c r="B15" s="213">
        <v>44667</v>
      </c>
      <c r="C15" s="192">
        <v>43123580</v>
      </c>
      <c r="D15" s="192">
        <v>43123720</v>
      </c>
      <c r="E15" s="215" t="s">
        <v>351</v>
      </c>
      <c r="F15" s="191">
        <f t="shared" si="0"/>
        <v>140</v>
      </c>
      <c r="G15" s="191">
        <v>660.03</v>
      </c>
      <c r="H15" s="190">
        <f t="shared" si="1"/>
        <v>858.03899999999999</v>
      </c>
      <c r="I15" s="228">
        <f t="shared" si="2"/>
        <v>61.288499999999999</v>
      </c>
    </row>
    <row r="16" spans="2:14" x14ac:dyDescent="0.2">
      <c r="B16" s="213">
        <v>44669</v>
      </c>
      <c r="C16" s="192">
        <v>43123100</v>
      </c>
      <c r="D16" s="192">
        <v>43123400</v>
      </c>
      <c r="E16" s="215" t="s">
        <v>380</v>
      </c>
      <c r="F16" s="191">
        <f t="shared" si="0"/>
        <v>300</v>
      </c>
      <c r="G16" s="191">
        <v>1652.3</v>
      </c>
      <c r="H16" s="190">
        <f t="shared" si="1"/>
        <v>2147.9900000000002</v>
      </c>
      <c r="I16" s="228">
        <f t="shared" si="2"/>
        <v>153.42785714285716</v>
      </c>
    </row>
    <row r="17" spans="2:9" x14ac:dyDescent="0.2">
      <c r="B17" s="223">
        <v>44671</v>
      </c>
      <c r="C17" s="224">
        <v>43123400</v>
      </c>
      <c r="D17" s="224">
        <v>43123500</v>
      </c>
      <c r="E17" s="225" t="s">
        <v>380</v>
      </c>
      <c r="F17" s="191">
        <f t="shared" ref="F17:F18" si="3">D17-C17</f>
        <v>100</v>
      </c>
      <c r="G17" s="191">
        <v>552.29999999999995</v>
      </c>
      <c r="H17" s="190">
        <f t="shared" ref="H17:H18" si="4">G17*1.3</f>
        <v>717.99</v>
      </c>
      <c r="I17" s="228">
        <f t="shared" ref="I17:I18" si="5">H17/14</f>
        <v>51.285000000000004</v>
      </c>
    </row>
    <row r="18" spans="2:9" x14ac:dyDescent="0.2">
      <c r="B18" s="233">
        <v>44672</v>
      </c>
      <c r="C18" s="224">
        <v>43123500</v>
      </c>
      <c r="D18" s="224">
        <v>43123720</v>
      </c>
      <c r="E18" s="225" t="s">
        <v>380</v>
      </c>
      <c r="F18" s="191">
        <f t="shared" si="3"/>
        <v>220</v>
      </c>
      <c r="G18" s="191">
        <v>1649</v>
      </c>
      <c r="H18" s="190">
        <f t="shared" si="4"/>
        <v>2143.7000000000003</v>
      </c>
      <c r="I18" s="228">
        <f t="shared" si="5"/>
        <v>153.12142857142859</v>
      </c>
    </row>
    <row r="19" spans="2:9" x14ac:dyDescent="0.2">
      <c r="B19" s="233"/>
      <c r="C19" s="224"/>
      <c r="D19" s="224"/>
      <c r="E19" s="225"/>
      <c r="F19" s="235" t="s">
        <v>382</v>
      </c>
      <c r="G19" s="235">
        <f>SUM(G6:G18)</f>
        <v>11197.089999999998</v>
      </c>
      <c r="H19" s="235">
        <f t="shared" ref="H19:I19" si="6">SUM(H6:H18)</f>
        <v>14556.217000000001</v>
      </c>
      <c r="I19" s="235">
        <f t="shared" si="6"/>
        <v>1039.7297857142858</v>
      </c>
    </row>
    <row r="20" spans="2:9" x14ac:dyDescent="0.2">
      <c r="B20" s="222"/>
      <c r="C20" s="222"/>
      <c r="D20" s="222"/>
      <c r="E20" s="222"/>
      <c r="F20" s="222"/>
      <c r="G20" s="222"/>
      <c r="H20" s="222"/>
    </row>
    <row r="21" spans="2:9" s="216" customFormat="1" x14ac:dyDescent="0.2">
      <c r="B21" s="222"/>
      <c r="C21" s="222"/>
      <c r="D21" s="222"/>
      <c r="E21" s="222"/>
      <c r="F21" s="222"/>
      <c r="G21" s="222"/>
      <c r="H21" s="222"/>
    </row>
    <row r="22" spans="2:9" s="216" customFormat="1" x14ac:dyDescent="0.2">
      <c r="B22" s="222"/>
      <c r="C22" s="222"/>
      <c r="D22" s="222"/>
      <c r="E22" s="222"/>
      <c r="F22" s="222"/>
      <c r="G22" s="222"/>
      <c r="H22" s="222"/>
    </row>
    <row r="23" spans="2:9" s="216" customFormat="1" x14ac:dyDescent="0.2">
      <c r="B23" s="497" t="s">
        <v>383</v>
      </c>
      <c r="C23" s="497"/>
      <c r="D23" s="497"/>
      <c r="E23" s="497"/>
      <c r="F23" s="497"/>
      <c r="G23" s="497"/>
      <c r="H23" s="497"/>
      <c r="I23" s="497"/>
    </row>
    <row r="24" spans="2:9" s="216" customFormat="1" x14ac:dyDescent="0.2">
      <c r="B24" s="222"/>
      <c r="C24" s="222"/>
      <c r="D24" s="222"/>
      <c r="E24" s="222"/>
      <c r="F24" s="222"/>
      <c r="G24" s="222"/>
      <c r="H24" s="222"/>
    </row>
    <row r="25" spans="2:9" x14ac:dyDescent="0.2">
      <c r="B25" s="236" t="s">
        <v>32</v>
      </c>
      <c r="C25" s="237" t="s">
        <v>373</v>
      </c>
      <c r="D25" s="237" t="s">
        <v>374</v>
      </c>
      <c r="E25" s="237" t="s">
        <v>375</v>
      </c>
      <c r="F25" s="237" t="s">
        <v>376</v>
      </c>
      <c r="G25" s="237" t="s">
        <v>377</v>
      </c>
      <c r="H25" s="237" t="s">
        <v>378</v>
      </c>
      <c r="I25" s="238" t="s">
        <v>379</v>
      </c>
    </row>
    <row r="26" spans="2:9" x14ac:dyDescent="0.2">
      <c r="B26" s="233">
        <v>44651</v>
      </c>
      <c r="C26" s="224">
        <v>4001440</v>
      </c>
      <c r="D26" s="224">
        <v>4001640</v>
      </c>
      <c r="E26" s="225" t="s">
        <v>349</v>
      </c>
      <c r="F26" s="226">
        <f t="shared" ref="F26" si="7">D26-C26</f>
        <v>200</v>
      </c>
      <c r="G26" s="226">
        <v>640</v>
      </c>
      <c r="H26" s="234">
        <f t="shared" ref="H26" si="8">G26*1.3</f>
        <v>832</v>
      </c>
      <c r="I26" s="229">
        <f t="shared" ref="I26" si="9">H26/14</f>
        <v>59.428571428571431</v>
      </c>
    </row>
  </sheetData>
  <mergeCells count="2">
    <mergeCell ref="B3:I3"/>
    <mergeCell ref="B23:I23"/>
  </mergeCells>
  <pageMargins left="0.7" right="0.7" top="0.75" bottom="0.75" header="0.3" footer="0.3"/>
  <pageSetup paperSize="9" orientation="portrait" r:id="rId1"/>
  <ignoredErrors>
    <ignoredError sqref="F19 H19" calculatedColumn="1"/>
  </ignoredErrors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B508-ACC1-4EDA-A7CF-F12F62E80380}">
  <sheetPr>
    <tabColor rgb="FF0070C0"/>
  </sheetPr>
  <dimension ref="B3:I46"/>
  <sheetViews>
    <sheetView topLeftCell="A24" workbookViewId="0">
      <selection activeCell="I36" sqref="I36"/>
    </sheetView>
  </sheetViews>
  <sheetFormatPr baseColWidth="10" defaultRowHeight="15" x14ac:dyDescent="0.2"/>
  <cols>
    <col min="2" max="4" width="11.6640625" customWidth="1"/>
    <col min="5" max="5" width="12.6640625" customWidth="1"/>
    <col min="6" max="6" width="13.6640625" customWidth="1"/>
    <col min="7" max="8" width="23.6640625" customWidth="1"/>
    <col min="9" max="9" width="16.6640625" customWidth="1"/>
  </cols>
  <sheetData>
    <row r="3" spans="2:9" x14ac:dyDescent="0.2">
      <c r="B3" s="498" t="s">
        <v>384</v>
      </c>
      <c r="C3" s="498"/>
      <c r="D3" s="498"/>
      <c r="E3" s="498"/>
      <c r="F3" s="498"/>
      <c r="G3" s="498"/>
      <c r="H3" s="498"/>
      <c r="I3" s="498"/>
    </row>
    <row r="4" spans="2:9" x14ac:dyDescent="0.2">
      <c r="B4" s="230"/>
      <c r="C4" s="230"/>
      <c r="D4" s="230"/>
      <c r="E4" s="230"/>
      <c r="F4" s="230"/>
      <c r="G4" s="230"/>
      <c r="H4" s="230"/>
      <c r="I4" s="230"/>
    </row>
    <row r="5" spans="2:9" ht="19.5" customHeight="1" x14ac:dyDescent="0.2">
      <c r="B5" s="221" t="s">
        <v>32</v>
      </c>
      <c r="C5" s="221" t="s">
        <v>373</v>
      </c>
      <c r="D5" s="221" t="s">
        <v>374</v>
      </c>
      <c r="E5" s="221" t="s">
        <v>375</v>
      </c>
      <c r="F5" s="221" t="s">
        <v>376</v>
      </c>
      <c r="G5" s="221" t="s">
        <v>377</v>
      </c>
      <c r="H5" s="221" t="s">
        <v>378</v>
      </c>
      <c r="I5" s="221" t="s">
        <v>379</v>
      </c>
    </row>
    <row r="6" spans="2:9" x14ac:dyDescent="0.2">
      <c r="B6" s="239">
        <v>44621</v>
      </c>
      <c r="C6" s="240">
        <v>4001280</v>
      </c>
      <c r="D6" s="240">
        <v>4001440</v>
      </c>
      <c r="E6" s="240" t="s">
        <v>349</v>
      </c>
      <c r="F6" s="241">
        <f>D6-C6</f>
        <v>160</v>
      </c>
      <c r="G6" s="242">
        <f>613.2+373.2</f>
        <v>986.40000000000009</v>
      </c>
      <c r="H6" s="243">
        <f>G6*1.3</f>
        <v>1282.3200000000002</v>
      </c>
      <c r="I6" s="244">
        <f>H6/14</f>
        <v>91.594285714285732</v>
      </c>
    </row>
    <row r="7" spans="2:9" x14ac:dyDescent="0.2">
      <c r="B7" s="231">
        <v>44668</v>
      </c>
      <c r="C7" s="192">
        <v>4001280</v>
      </c>
      <c r="D7" s="192">
        <v>4001440</v>
      </c>
      <c r="E7" s="215" t="s">
        <v>351</v>
      </c>
      <c r="F7" s="189">
        <f t="shared" ref="F7:F8" si="0">D7-C7</f>
        <v>160</v>
      </c>
      <c r="G7" s="191">
        <v>943.2</v>
      </c>
      <c r="H7" s="232">
        <f t="shared" ref="H7:H9" si="1">G7*1.3</f>
        <v>1226.1600000000001</v>
      </c>
      <c r="I7" s="228">
        <f t="shared" ref="I7:I9" si="2">H7/14</f>
        <v>87.582857142857151</v>
      </c>
    </row>
    <row r="8" spans="2:9" x14ac:dyDescent="0.2">
      <c r="B8" s="239">
        <v>44670</v>
      </c>
      <c r="C8" s="245">
        <v>4001280</v>
      </c>
      <c r="D8" s="245">
        <v>4001440</v>
      </c>
      <c r="E8" s="246" t="s">
        <v>380</v>
      </c>
      <c r="F8" s="247">
        <f t="shared" si="0"/>
        <v>160</v>
      </c>
      <c r="G8" s="248">
        <v>900</v>
      </c>
      <c r="H8" s="249">
        <f t="shared" si="1"/>
        <v>1170</v>
      </c>
      <c r="I8" s="250">
        <f t="shared" si="2"/>
        <v>83.571428571428569</v>
      </c>
    </row>
    <row r="9" spans="2:9" x14ac:dyDescent="0.2">
      <c r="B9" s="251"/>
      <c r="C9" s="252"/>
      <c r="D9" s="252"/>
      <c r="E9" s="253"/>
      <c r="F9" s="254" t="s">
        <v>382</v>
      </c>
      <c r="G9" s="255">
        <f>SUM(G6:G8)</f>
        <v>2829.6000000000004</v>
      </c>
      <c r="H9" s="256">
        <f t="shared" si="1"/>
        <v>3678.4800000000005</v>
      </c>
      <c r="I9" s="257">
        <f t="shared" si="2"/>
        <v>262.74857142857144</v>
      </c>
    </row>
    <row r="13" spans="2:9" x14ac:dyDescent="0.2">
      <c r="B13" s="498" t="s">
        <v>385</v>
      </c>
      <c r="C13" s="498"/>
      <c r="D13" s="498"/>
      <c r="E13" s="498"/>
      <c r="F13" s="498"/>
      <c r="G13" s="498"/>
      <c r="H13" s="498"/>
      <c r="I13" s="498"/>
    </row>
    <row r="14" spans="2:9" x14ac:dyDescent="0.2">
      <c r="B14" s="230"/>
      <c r="C14" s="230"/>
      <c r="D14" s="230"/>
      <c r="E14" s="230"/>
      <c r="F14" s="230"/>
      <c r="G14" s="230"/>
      <c r="H14" s="230"/>
      <c r="I14" s="230"/>
    </row>
    <row r="15" spans="2:9" x14ac:dyDescent="0.2">
      <c r="B15" s="221" t="s">
        <v>32</v>
      </c>
      <c r="C15" s="221" t="s">
        <v>373</v>
      </c>
      <c r="D15" s="221" t="s">
        <v>374</v>
      </c>
      <c r="E15" s="221" t="s">
        <v>375</v>
      </c>
      <c r="F15" s="221" t="s">
        <v>376</v>
      </c>
      <c r="G15" s="221" t="s">
        <v>377</v>
      </c>
      <c r="H15" s="221" t="s">
        <v>378</v>
      </c>
      <c r="I15" s="221" t="s">
        <v>379</v>
      </c>
    </row>
    <row r="16" spans="2:9" x14ac:dyDescent="0.2">
      <c r="B16" s="239"/>
      <c r="C16" s="240">
        <v>4002400</v>
      </c>
      <c r="D16" s="240">
        <v>4002500</v>
      </c>
      <c r="E16" s="240" t="s">
        <v>349</v>
      </c>
      <c r="F16" s="241">
        <f>D16-C16</f>
        <v>100</v>
      </c>
      <c r="G16" s="242">
        <v>317</v>
      </c>
      <c r="H16" s="243">
        <f>G16*1.3</f>
        <v>412.1</v>
      </c>
      <c r="I16" s="244">
        <f>H16/14</f>
        <v>29.435714285714287</v>
      </c>
    </row>
    <row r="17" spans="2:9" x14ac:dyDescent="0.2">
      <c r="B17" s="231"/>
      <c r="C17" s="240">
        <v>4002500</v>
      </c>
      <c r="D17" s="240">
        <v>4002700</v>
      </c>
      <c r="E17" s="240" t="s">
        <v>349</v>
      </c>
      <c r="F17" s="241">
        <f>D17-C17</f>
        <v>200</v>
      </c>
      <c r="G17" s="242">
        <v>800</v>
      </c>
      <c r="H17" s="243">
        <f>G17*1.3</f>
        <v>1040</v>
      </c>
      <c r="I17" s="244">
        <f>H17/14</f>
        <v>74.285714285714292</v>
      </c>
    </row>
    <row r="18" spans="2:9" x14ac:dyDescent="0.2">
      <c r="B18" s="239"/>
      <c r="C18" s="240">
        <v>4002400</v>
      </c>
      <c r="D18" s="240">
        <v>4002500</v>
      </c>
      <c r="E18" s="246" t="s">
        <v>351</v>
      </c>
      <c r="F18" s="247">
        <f t="shared" ref="F18" si="3">D18-C18</f>
        <v>100</v>
      </c>
      <c r="G18" s="248">
        <v>1066</v>
      </c>
      <c r="H18" s="249">
        <f t="shared" ref="H18" si="4">G18*1.3</f>
        <v>1385.8</v>
      </c>
      <c r="I18" s="250">
        <f t="shared" ref="I18" si="5">H18/14</f>
        <v>98.98571428571428</v>
      </c>
    </row>
    <row r="19" spans="2:9" s="259" customFormat="1" x14ac:dyDescent="0.2">
      <c r="B19" s="239"/>
      <c r="C19" s="245">
        <v>4002500</v>
      </c>
      <c r="D19" s="245">
        <v>4002700</v>
      </c>
      <c r="E19" s="246" t="s">
        <v>351</v>
      </c>
      <c r="F19" s="247">
        <f t="shared" ref="F19:F21" si="6">D19-C19</f>
        <v>200</v>
      </c>
      <c r="G19" s="248">
        <v>724.61</v>
      </c>
      <c r="H19" s="249">
        <f t="shared" ref="H19:H21" si="7">G19*1.3</f>
        <v>941.99300000000005</v>
      </c>
      <c r="I19" s="250">
        <f t="shared" ref="I19" si="8">H19/14</f>
        <v>67.285214285714289</v>
      </c>
    </row>
    <row r="20" spans="2:9" s="259" customFormat="1" x14ac:dyDescent="0.2">
      <c r="B20" s="239"/>
      <c r="C20" s="252">
        <v>4002080</v>
      </c>
      <c r="D20" s="252">
        <v>4002400</v>
      </c>
      <c r="E20" s="253" t="s">
        <v>353</v>
      </c>
      <c r="F20" s="247">
        <f t="shared" si="6"/>
        <v>320</v>
      </c>
      <c r="G20" s="261">
        <v>850</v>
      </c>
      <c r="H20" s="249">
        <f t="shared" si="7"/>
        <v>1105</v>
      </c>
      <c r="I20" s="262">
        <f>H20/14</f>
        <v>78.928571428571431</v>
      </c>
    </row>
    <row r="21" spans="2:9" s="259" customFormat="1" x14ac:dyDescent="0.2">
      <c r="B21" s="239"/>
      <c r="C21" s="252">
        <v>4002220</v>
      </c>
      <c r="D21" s="252">
        <v>4002340</v>
      </c>
      <c r="E21" s="253" t="s">
        <v>356</v>
      </c>
      <c r="F21" s="247">
        <f t="shared" si="6"/>
        <v>120</v>
      </c>
      <c r="G21" s="261">
        <v>339</v>
      </c>
      <c r="H21" s="249">
        <f t="shared" si="7"/>
        <v>440.7</v>
      </c>
      <c r="I21" s="262">
        <f>H21/14</f>
        <v>31.478571428571428</v>
      </c>
    </row>
    <row r="22" spans="2:9" x14ac:dyDescent="0.2">
      <c r="B22" s="251"/>
      <c r="C22" s="252"/>
      <c r="D22" s="252"/>
      <c r="E22" s="253"/>
      <c r="F22" s="254" t="s">
        <v>382</v>
      </c>
      <c r="G22" s="255">
        <f>SUM(G16:G21)</f>
        <v>4096.6100000000006</v>
      </c>
      <c r="H22" s="255">
        <f>SUM(H16:H21)</f>
        <v>5325.5929999999998</v>
      </c>
      <c r="I22" s="257">
        <f>SUM(I16:I21)</f>
        <v>380.39949999999999</v>
      </c>
    </row>
    <row r="24" spans="2:9" x14ac:dyDescent="0.2">
      <c r="G24" t="s">
        <v>73</v>
      </c>
    </row>
    <row r="26" spans="2:9" x14ac:dyDescent="0.2">
      <c r="B26" s="498" t="s">
        <v>386</v>
      </c>
      <c r="C26" s="498"/>
      <c r="D26" s="498"/>
      <c r="E26" s="498"/>
      <c r="F26" s="498"/>
      <c r="G26" s="498"/>
      <c r="H26" s="498"/>
      <c r="I26" s="498"/>
    </row>
    <row r="27" spans="2:9" x14ac:dyDescent="0.2">
      <c r="B27" s="230"/>
      <c r="C27" s="230"/>
      <c r="D27" s="230"/>
      <c r="E27" s="230"/>
      <c r="F27" s="230"/>
      <c r="G27" s="230"/>
      <c r="H27" s="230"/>
      <c r="I27" s="230"/>
    </row>
    <row r="28" spans="2:9" x14ac:dyDescent="0.2">
      <c r="B28" s="221" t="s">
        <v>32</v>
      </c>
      <c r="C28" s="221" t="s">
        <v>373</v>
      </c>
      <c r="D28" s="221" t="s">
        <v>374</v>
      </c>
      <c r="E28" s="221" t="s">
        <v>375</v>
      </c>
      <c r="F28" s="221" t="s">
        <v>376</v>
      </c>
      <c r="G28" s="221" t="s">
        <v>377</v>
      </c>
      <c r="H28" s="221" t="s">
        <v>378</v>
      </c>
      <c r="I28" s="221" t="s">
        <v>379</v>
      </c>
    </row>
    <row r="29" spans="2:9" x14ac:dyDescent="0.2">
      <c r="B29" s="239"/>
      <c r="C29" s="240">
        <v>43124520</v>
      </c>
      <c r="D29" s="240">
        <v>43124780</v>
      </c>
      <c r="E29" s="240" t="s">
        <v>354</v>
      </c>
      <c r="F29" s="241">
        <f>D29-C29</f>
        <v>260</v>
      </c>
      <c r="G29" s="242">
        <v>378</v>
      </c>
      <c r="H29" s="243">
        <f>G29*1.3</f>
        <v>491.40000000000003</v>
      </c>
      <c r="I29" s="244">
        <f>H29/14</f>
        <v>35.1</v>
      </c>
    </row>
    <row r="30" spans="2:9" x14ac:dyDescent="0.2">
      <c r="B30" s="231"/>
      <c r="C30" s="192">
        <v>43124540</v>
      </c>
      <c r="D30" s="192">
        <v>43124680</v>
      </c>
      <c r="E30" s="219" t="s">
        <v>355</v>
      </c>
      <c r="F30" s="189">
        <f t="shared" ref="F30:F32" si="9">D30-C30</f>
        <v>140</v>
      </c>
      <c r="G30" s="191">
        <v>427</v>
      </c>
      <c r="H30" s="232">
        <f t="shared" ref="H30" si="10">G30*1.3</f>
        <v>555.1</v>
      </c>
      <c r="I30" s="228">
        <f t="shared" ref="I30" si="11">H30/14</f>
        <v>39.65</v>
      </c>
    </row>
    <row r="31" spans="2:9" s="259" customFormat="1" x14ac:dyDescent="0.2">
      <c r="B31" s="239"/>
      <c r="C31" s="192">
        <v>43124740</v>
      </c>
      <c r="D31" s="192">
        <v>43124780</v>
      </c>
      <c r="E31" s="258" t="s">
        <v>355</v>
      </c>
      <c r="F31" s="189">
        <f t="shared" si="9"/>
        <v>40</v>
      </c>
      <c r="G31" s="191">
        <v>70</v>
      </c>
      <c r="H31" s="232">
        <f>G31*1.3</f>
        <v>91</v>
      </c>
      <c r="I31" s="228">
        <f>H31/14</f>
        <v>6.5</v>
      </c>
    </row>
    <row r="32" spans="2:9" s="259" customFormat="1" x14ac:dyDescent="0.2">
      <c r="B32" s="239"/>
      <c r="C32" s="192">
        <v>43124840</v>
      </c>
      <c r="D32" s="192">
        <v>43124900</v>
      </c>
      <c r="E32" s="258" t="s">
        <v>355</v>
      </c>
      <c r="F32" s="189">
        <f t="shared" si="9"/>
        <v>60</v>
      </c>
      <c r="G32" s="191">
        <v>169</v>
      </c>
      <c r="H32" s="232">
        <f>G32*1.3</f>
        <v>219.70000000000002</v>
      </c>
      <c r="I32" s="228">
        <f>H32/14</f>
        <v>15.692857142857145</v>
      </c>
    </row>
    <row r="33" spans="2:9" s="259" customFormat="1" x14ac:dyDescent="0.2">
      <c r="B33" s="239"/>
      <c r="C33" s="192">
        <v>43124810</v>
      </c>
      <c r="D33" s="192">
        <v>43124890</v>
      </c>
      <c r="E33" s="258" t="s">
        <v>354</v>
      </c>
      <c r="F33" s="189">
        <f t="shared" ref="F33:F34" si="12">D33-C33</f>
        <v>80</v>
      </c>
      <c r="G33" s="191">
        <v>169</v>
      </c>
      <c r="H33" s="232">
        <f t="shared" ref="H33:H45" si="13">G33*1.3</f>
        <v>219.70000000000002</v>
      </c>
      <c r="I33" s="228">
        <f t="shared" ref="I33:I45" si="14">H33/14</f>
        <v>15.692857142857145</v>
      </c>
    </row>
    <row r="34" spans="2:9" s="259" customFormat="1" x14ac:dyDescent="0.2">
      <c r="B34" s="239"/>
      <c r="C34" s="192">
        <v>43124940</v>
      </c>
      <c r="D34" s="192">
        <v>43125020</v>
      </c>
      <c r="E34" s="258" t="s">
        <v>354</v>
      </c>
      <c r="F34" s="189">
        <f t="shared" si="12"/>
        <v>80</v>
      </c>
      <c r="G34" s="191">
        <v>392</v>
      </c>
      <c r="H34" s="232">
        <f t="shared" si="13"/>
        <v>509.6</v>
      </c>
      <c r="I34" s="228">
        <f t="shared" si="14"/>
        <v>36.4</v>
      </c>
    </row>
    <row r="35" spans="2:9" s="259" customFormat="1" x14ac:dyDescent="0.2">
      <c r="B35" s="239"/>
      <c r="C35" s="192">
        <v>43124520</v>
      </c>
      <c r="D35" s="192">
        <v>43124900</v>
      </c>
      <c r="E35" s="258" t="s">
        <v>353</v>
      </c>
      <c r="F35" s="189">
        <f t="shared" ref="F35:F37" si="15">D35-C35</f>
        <v>380</v>
      </c>
      <c r="G35" s="191">
        <v>602</v>
      </c>
      <c r="H35" s="232">
        <f t="shared" si="13"/>
        <v>782.6</v>
      </c>
      <c r="I35" s="228">
        <f t="shared" si="14"/>
        <v>55.9</v>
      </c>
    </row>
    <row r="36" spans="2:9" s="259" customFormat="1" x14ac:dyDescent="0.2">
      <c r="B36" s="239"/>
      <c r="C36" s="192">
        <v>43124540</v>
      </c>
      <c r="D36" s="192">
        <v>43124680</v>
      </c>
      <c r="E36" s="258" t="s">
        <v>356</v>
      </c>
      <c r="F36" s="189">
        <f t="shared" si="15"/>
        <v>140</v>
      </c>
      <c r="G36" s="191">
        <v>308</v>
      </c>
      <c r="H36" s="232">
        <f t="shared" si="13"/>
        <v>400.40000000000003</v>
      </c>
      <c r="I36" s="228">
        <f t="shared" si="14"/>
        <v>28.6</v>
      </c>
    </row>
    <row r="37" spans="2:9" s="259" customFormat="1" x14ac:dyDescent="0.2">
      <c r="B37" s="239"/>
      <c r="C37" s="192">
        <v>43124740</v>
      </c>
      <c r="D37" s="192">
        <v>43124780</v>
      </c>
      <c r="E37" s="258" t="s">
        <v>356</v>
      </c>
      <c r="F37" s="189">
        <f t="shared" si="15"/>
        <v>40</v>
      </c>
      <c r="G37" s="191">
        <v>70</v>
      </c>
      <c r="H37" s="232">
        <f t="shared" si="13"/>
        <v>91</v>
      </c>
      <c r="I37" s="228">
        <f t="shared" si="14"/>
        <v>6.5</v>
      </c>
    </row>
    <row r="38" spans="2:9" s="259" customFormat="1" x14ac:dyDescent="0.2">
      <c r="B38" s="239"/>
      <c r="C38" s="192">
        <v>43124840</v>
      </c>
      <c r="D38" s="192">
        <v>43124900</v>
      </c>
      <c r="E38" s="258" t="s">
        <v>356</v>
      </c>
      <c r="F38" s="189">
        <f t="shared" ref="F38:F39" si="16">D38-C38</f>
        <v>60</v>
      </c>
      <c r="G38" s="191">
        <v>168</v>
      </c>
      <c r="H38" s="232">
        <f t="shared" si="13"/>
        <v>218.4</v>
      </c>
      <c r="I38" s="228">
        <f t="shared" si="14"/>
        <v>15.6</v>
      </c>
    </row>
    <row r="39" spans="2:9" x14ac:dyDescent="0.2">
      <c r="B39" s="239"/>
      <c r="C39" s="245">
        <v>43124960</v>
      </c>
      <c r="D39" s="245">
        <v>43125020</v>
      </c>
      <c r="E39" s="246" t="s">
        <v>355</v>
      </c>
      <c r="F39" s="189">
        <f t="shared" si="16"/>
        <v>60</v>
      </c>
      <c r="G39" s="191">
        <v>98</v>
      </c>
      <c r="H39" s="232">
        <f t="shared" si="13"/>
        <v>127.4</v>
      </c>
      <c r="I39" s="228">
        <f t="shared" si="14"/>
        <v>9.1</v>
      </c>
    </row>
    <row r="40" spans="2:9" s="259" customFormat="1" x14ac:dyDescent="0.2">
      <c r="B40" s="239"/>
      <c r="C40" s="252">
        <v>43124740</v>
      </c>
      <c r="D40" s="252">
        <v>43124780</v>
      </c>
      <c r="E40" s="253" t="s">
        <v>359</v>
      </c>
      <c r="F40" s="189">
        <f t="shared" ref="F40" si="17">D40-C40</f>
        <v>40</v>
      </c>
      <c r="G40" s="191">
        <v>56</v>
      </c>
      <c r="H40" s="232">
        <f t="shared" si="13"/>
        <v>72.8</v>
      </c>
      <c r="I40" s="228">
        <f t="shared" si="14"/>
        <v>5.2</v>
      </c>
    </row>
    <row r="41" spans="2:9" s="259" customFormat="1" x14ac:dyDescent="0.2">
      <c r="B41" s="239"/>
      <c r="C41" s="252">
        <v>43124540</v>
      </c>
      <c r="D41" s="252">
        <v>43124680</v>
      </c>
      <c r="E41" s="253" t="s">
        <v>359</v>
      </c>
      <c r="F41" s="189">
        <f t="shared" ref="F41:F45" si="18">D41-C41</f>
        <v>140</v>
      </c>
      <c r="G41" s="191">
        <v>308</v>
      </c>
      <c r="H41" s="232">
        <f t="shared" si="13"/>
        <v>400.40000000000003</v>
      </c>
      <c r="I41" s="228">
        <f t="shared" si="14"/>
        <v>28.6</v>
      </c>
    </row>
    <row r="42" spans="2:9" s="259" customFormat="1" x14ac:dyDescent="0.2">
      <c r="B42" s="239"/>
      <c r="C42" s="252">
        <v>43124840</v>
      </c>
      <c r="D42" s="252">
        <v>43124900</v>
      </c>
      <c r="E42" s="253" t="s">
        <v>359</v>
      </c>
      <c r="F42" s="189">
        <f t="shared" ref="F42:F43" si="19">D42-C42</f>
        <v>60</v>
      </c>
      <c r="G42" s="191">
        <v>140</v>
      </c>
      <c r="H42" s="232">
        <f t="shared" si="13"/>
        <v>182</v>
      </c>
      <c r="I42" s="228">
        <f t="shared" si="14"/>
        <v>13</v>
      </c>
    </row>
    <row r="43" spans="2:9" s="259" customFormat="1" x14ac:dyDescent="0.2">
      <c r="B43" s="239"/>
      <c r="C43" s="252">
        <v>43124740</v>
      </c>
      <c r="D43" s="252">
        <v>43124780</v>
      </c>
      <c r="E43" s="253" t="s">
        <v>359</v>
      </c>
      <c r="F43" s="189">
        <f t="shared" si="19"/>
        <v>40</v>
      </c>
      <c r="G43" s="191">
        <v>84</v>
      </c>
      <c r="H43" s="232">
        <f t="shared" si="13"/>
        <v>109.2</v>
      </c>
      <c r="I43" s="228">
        <f t="shared" si="14"/>
        <v>7.8</v>
      </c>
    </row>
    <row r="44" spans="2:9" s="259" customFormat="1" x14ac:dyDescent="0.2">
      <c r="B44" s="239"/>
      <c r="C44" s="252">
        <v>43124520</v>
      </c>
      <c r="D44" s="252">
        <v>43124680</v>
      </c>
      <c r="E44" s="253" t="s">
        <v>359</v>
      </c>
      <c r="F44" s="189">
        <f t="shared" si="18"/>
        <v>160</v>
      </c>
      <c r="G44" s="191">
        <v>238</v>
      </c>
      <c r="H44" s="232">
        <f t="shared" si="13"/>
        <v>309.40000000000003</v>
      </c>
      <c r="I44" s="228">
        <f t="shared" si="14"/>
        <v>22.1</v>
      </c>
    </row>
    <row r="45" spans="2:9" s="259" customFormat="1" x14ac:dyDescent="0.2">
      <c r="B45" s="239"/>
      <c r="C45" s="252"/>
      <c r="D45" s="252"/>
      <c r="E45" s="253"/>
      <c r="F45" s="189">
        <f t="shared" si="18"/>
        <v>0</v>
      </c>
      <c r="G45" s="191"/>
      <c r="H45" s="232">
        <f t="shared" si="13"/>
        <v>0</v>
      </c>
      <c r="I45" s="228">
        <f t="shared" si="14"/>
        <v>0</v>
      </c>
    </row>
    <row r="46" spans="2:9" x14ac:dyDescent="0.2">
      <c r="B46" s="251"/>
      <c r="C46" s="252"/>
      <c r="D46" s="252"/>
      <c r="E46" s="253"/>
      <c r="F46" s="254" t="s">
        <v>382</v>
      </c>
      <c r="G46" s="255">
        <f>SUM(G29:G45)</f>
        <v>3677</v>
      </c>
      <c r="H46" s="255">
        <f t="shared" ref="H46:I46" si="20">SUM(H29:H45)</f>
        <v>4780.0999999999995</v>
      </c>
      <c r="I46" s="255">
        <f t="shared" si="20"/>
        <v>341.43571428571437</v>
      </c>
    </row>
  </sheetData>
  <mergeCells count="3">
    <mergeCell ref="B3:I3"/>
    <mergeCell ref="B13:I13"/>
    <mergeCell ref="B26:I26"/>
  </mergeCells>
  <pageMargins left="0.7" right="0.7" top="0.75" bottom="0.75" header="0.3" footer="0.3"/>
  <pageSetup paperSize="9" orientation="portrait" r:id="rId1"/>
  <ignoredErrors>
    <ignoredError sqref="F9 H22:I22" calculatedColumn="1"/>
  </ignoredErrors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0DC9-F9C3-4E8A-90CC-3B2C2769787F}">
  <dimension ref="A2:K55"/>
  <sheetViews>
    <sheetView workbookViewId="0">
      <selection activeCell="D19" sqref="D19"/>
    </sheetView>
  </sheetViews>
  <sheetFormatPr baseColWidth="10" defaultRowHeight="15" x14ac:dyDescent="0.2"/>
  <cols>
    <col min="1" max="1" width="11.5" style="185"/>
    <col min="5" max="5" width="12.6640625" style="183" customWidth="1"/>
    <col min="7" max="9" width="15.6640625" customWidth="1"/>
  </cols>
  <sheetData>
    <row r="2" spans="2:11" x14ac:dyDescent="0.2">
      <c r="B2" s="500" t="s">
        <v>350</v>
      </c>
      <c r="C2" s="500"/>
      <c r="D2" s="500"/>
      <c r="E2" s="500"/>
      <c r="F2" s="500"/>
      <c r="G2" s="500"/>
      <c r="H2" s="500"/>
      <c r="I2" s="500"/>
      <c r="J2" s="500"/>
    </row>
    <row r="3" spans="2:11" s="186" customFormat="1" ht="19.5" customHeight="1" x14ac:dyDescent="0.2">
      <c r="B3" s="499" t="s">
        <v>358</v>
      </c>
      <c r="C3" s="502" t="s">
        <v>341</v>
      </c>
      <c r="D3" s="502"/>
      <c r="E3" s="502" t="s">
        <v>345</v>
      </c>
      <c r="F3" s="502" t="s">
        <v>342</v>
      </c>
      <c r="G3" s="503" t="s">
        <v>346</v>
      </c>
      <c r="H3" s="503" t="s">
        <v>347</v>
      </c>
      <c r="I3" s="503" t="s">
        <v>348</v>
      </c>
      <c r="J3" s="501"/>
    </row>
    <row r="4" spans="2:11" s="186" customFormat="1" ht="19.5" customHeight="1" x14ac:dyDescent="0.2">
      <c r="B4" s="499"/>
      <c r="C4" s="211" t="s">
        <v>343</v>
      </c>
      <c r="D4" s="211" t="s">
        <v>344</v>
      </c>
      <c r="E4" s="502"/>
      <c r="F4" s="502"/>
      <c r="G4" s="503"/>
      <c r="H4" s="503"/>
      <c r="I4" s="503"/>
      <c r="J4" s="501"/>
    </row>
    <row r="5" spans="2:11" x14ac:dyDescent="0.2">
      <c r="B5" s="213">
        <v>44667</v>
      </c>
      <c r="C5" s="206">
        <v>43123100</v>
      </c>
      <c r="D5" s="206">
        <v>43123220</v>
      </c>
      <c r="E5" s="206" t="s">
        <v>349</v>
      </c>
      <c r="F5" s="207">
        <f>D5-C5</f>
        <v>120</v>
      </c>
      <c r="G5" s="208">
        <v>776.52</v>
      </c>
      <c r="H5" s="209">
        <f>G5*1.3</f>
        <v>1009.476</v>
      </c>
      <c r="I5" s="208">
        <f>H5/14</f>
        <v>72.105428571428575</v>
      </c>
      <c r="J5" s="210"/>
      <c r="K5" s="186"/>
    </row>
    <row r="6" spans="2:11" x14ac:dyDescent="0.2">
      <c r="B6" s="213">
        <v>44667</v>
      </c>
      <c r="C6" s="192">
        <v>43123220</v>
      </c>
      <c r="D6" s="192">
        <v>43123340</v>
      </c>
      <c r="E6" s="182" t="s">
        <v>349</v>
      </c>
      <c r="F6" s="189">
        <f t="shared" ref="F6:F16" si="0">D6-C6</f>
        <v>120</v>
      </c>
      <c r="G6" s="191">
        <v>777.6</v>
      </c>
      <c r="H6" s="190">
        <f t="shared" ref="H6:H16" si="1">G6*1.3</f>
        <v>1010.8800000000001</v>
      </c>
      <c r="I6" s="191">
        <f t="shared" ref="I6:I14" si="2">H6/14</f>
        <v>72.205714285714294</v>
      </c>
      <c r="J6" s="182"/>
      <c r="K6" s="186"/>
    </row>
    <row r="7" spans="2:11" x14ac:dyDescent="0.2">
      <c r="B7" s="213">
        <v>44667</v>
      </c>
      <c r="C7" s="192">
        <v>43123340</v>
      </c>
      <c r="D7" s="192">
        <v>43123460</v>
      </c>
      <c r="E7" s="182" t="s">
        <v>349</v>
      </c>
      <c r="F7" s="189">
        <f t="shared" si="0"/>
        <v>120</v>
      </c>
      <c r="G7" s="191">
        <v>753.12</v>
      </c>
      <c r="H7" s="190">
        <f t="shared" si="1"/>
        <v>979.05600000000004</v>
      </c>
      <c r="I7" s="191">
        <f t="shared" si="2"/>
        <v>69.932571428571435</v>
      </c>
      <c r="J7" s="182"/>
      <c r="K7" s="186"/>
    </row>
    <row r="8" spans="2:11" x14ac:dyDescent="0.2">
      <c r="B8" s="213">
        <v>44667</v>
      </c>
      <c r="C8" s="192">
        <v>43123460</v>
      </c>
      <c r="D8" s="192">
        <v>43123580</v>
      </c>
      <c r="E8" s="182" t="s">
        <v>349</v>
      </c>
      <c r="F8" s="189">
        <f t="shared" si="0"/>
        <v>120</v>
      </c>
      <c r="G8" s="191">
        <v>738</v>
      </c>
      <c r="H8" s="190">
        <f t="shared" si="1"/>
        <v>959.4</v>
      </c>
      <c r="I8" s="191">
        <f t="shared" si="2"/>
        <v>68.528571428571425</v>
      </c>
      <c r="J8" s="182"/>
      <c r="K8" s="186"/>
    </row>
    <row r="9" spans="2:11" x14ac:dyDescent="0.2">
      <c r="B9" s="213">
        <v>44667</v>
      </c>
      <c r="C9" s="192">
        <v>43123580</v>
      </c>
      <c r="D9" s="192">
        <v>43123720</v>
      </c>
      <c r="E9" s="182" t="s">
        <v>349</v>
      </c>
      <c r="F9" s="189">
        <f t="shared" si="0"/>
        <v>140</v>
      </c>
      <c r="G9" s="191">
        <v>692.58</v>
      </c>
      <c r="H9" s="190">
        <f t="shared" si="1"/>
        <v>900.35400000000004</v>
      </c>
      <c r="I9" s="191">
        <f t="shared" si="2"/>
        <v>64.311000000000007</v>
      </c>
      <c r="J9" s="182"/>
      <c r="K9" s="186"/>
    </row>
    <row r="10" spans="2:11" x14ac:dyDescent="0.2">
      <c r="B10" s="213">
        <v>44667</v>
      </c>
      <c r="C10" s="192">
        <v>43123100</v>
      </c>
      <c r="D10" s="192">
        <v>43123220</v>
      </c>
      <c r="E10" s="182" t="s">
        <v>351</v>
      </c>
      <c r="F10" s="191">
        <f t="shared" si="0"/>
        <v>120</v>
      </c>
      <c r="G10" s="191">
        <v>774.12</v>
      </c>
      <c r="H10" s="190">
        <f t="shared" si="1"/>
        <v>1006.356</v>
      </c>
      <c r="I10" s="191">
        <f t="shared" si="2"/>
        <v>71.882571428571424</v>
      </c>
      <c r="J10" s="182"/>
      <c r="K10" s="186"/>
    </row>
    <row r="11" spans="2:11" x14ac:dyDescent="0.2">
      <c r="B11" s="213">
        <v>44667</v>
      </c>
      <c r="C11" s="192">
        <v>43123220</v>
      </c>
      <c r="D11" s="192">
        <v>43123340</v>
      </c>
      <c r="E11" s="182" t="s">
        <v>351</v>
      </c>
      <c r="F11" s="191">
        <f t="shared" si="0"/>
        <v>120</v>
      </c>
      <c r="G11" s="191">
        <v>745.2</v>
      </c>
      <c r="H11" s="190">
        <f t="shared" si="1"/>
        <v>968.7600000000001</v>
      </c>
      <c r="I11" s="191">
        <f t="shared" si="2"/>
        <v>69.197142857142865</v>
      </c>
      <c r="J11" s="182"/>
      <c r="K11" s="186"/>
    </row>
    <row r="12" spans="2:11" x14ac:dyDescent="0.2">
      <c r="B12" s="213">
        <v>44667</v>
      </c>
      <c r="C12" s="192">
        <v>43123340</v>
      </c>
      <c r="D12" s="192">
        <v>43123460</v>
      </c>
      <c r="E12" s="182" t="s">
        <v>351</v>
      </c>
      <c r="F12" s="191">
        <f t="shared" si="0"/>
        <v>120</v>
      </c>
      <c r="G12" s="191">
        <v>720.72</v>
      </c>
      <c r="H12" s="190">
        <f t="shared" si="1"/>
        <v>936.93600000000004</v>
      </c>
      <c r="I12" s="191">
        <f t="shared" si="2"/>
        <v>66.924000000000007</v>
      </c>
      <c r="J12" s="182"/>
      <c r="K12" s="186"/>
    </row>
    <row r="13" spans="2:11" x14ac:dyDescent="0.2">
      <c r="B13" s="213">
        <v>44667</v>
      </c>
      <c r="C13" s="192">
        <v>43123460</v>
      </c>
      <c r="D13" s="192">
        <v>43123580</v>
      </c>
      <c r="E13" s="182" t="s">
        <v>351</v>
      </c>
      <c r="F13" s="191">
        <f t="shared" si="0"/>
        <v>120</v>
      </c>
      <c r="G13" s="191">
        <v>705.6</v>
      </c>
      <c r="H13" s="190">
        <f t="shared" si="1"/>
        <v>917.28000000000009</v>
      </c>
      <c r="I13" s="191">
        <f t="shared" si="2"/>
        <v>65.52000000000001</v>
      </c>
      <c r="J13" s="182"/>
      <c r="K13" s="186"/>
    </row>
    <row r="14" spans="2:11" x14ac:dyDescent="0.2">
      <c r="B14" s="213">
        <v>44667</v>
      </c>
      <c r="C14" s="192">
        <v>43123580</v>
      </c>
      <c r="D14" s="192">
        <v>43123720</v>
      </c>
      <c r="E14" s="182" t="s">
        <v>351</v>
      </c>
      <c r="F14" s="191">
        <f t="shared" si="0"/>
        <v>140</v>
      </c>
      <c r="G14" s="191">
        <v>660.03</v>
      </c>
      <c r="H14" s="190">
        <f t="shared" si="1"/>
        <v>858.03899999999999</v>
      </c>
      <c r="I14" s="191">
        <f t="shared" si="2"/>
        <v>61.288499999999999</v>
      </c>
      <c r="J14" s="182"/>
      <c r="K14" s="186"/>
    </row>
    <row r="15" spans="2:11" x14ac:dyDescent="0.2">
      <c r="B15" s="212"/>
      <c r="C15" s="192"/>
      <c r="D15" s="192"/>
      <c r="E15" s="182"/>
      <c r="F15" s="191">
        <f t="shared" si="0"/>
        <v>0</v>
      </c>
      <c r="G15" s="191"/>
      <c r="H15" s="190">
        <f t="shared" si="1"/>
        <v>0</v>
      </c>
      <c r="I15" s="191"/>
      <c r="J15" s="182"/>
      <c r="K15" s="186"/>
    </row>
    <row r="16" spans="2:11" x14ac:dyDescent="0.2">
      <c r="B16" s="213">
        <v>44669</v>
      </c>
      <c r="C16" s="192">
        <v>4001440</v>
      </c>
      <c r="D16" s="192">
        <v>4001640</v>
      </c>
      <c r="E16" s="182" t="s">
        <v>349</v>
      </c>
      <c r="F16" s="191">
        <f t="shared" si="0"/>
        <v>200</v>
      </c>
      <c r="G16" s="191">
        <v>640</v>
      </c>
      <c r="H16" s="190">
        <f t="shared" si="1"/>
        <v>832</v>
      </c>
      <c r="I16" s="191"/>
      <c r="J16" s="182"/>
      <c r="K16" s="186"/>
    </row>
    <row r="17" spans="2:10" x14ac:dyDescent="0.2">
      <c r="E17" s="195" t="s">
        <v>352</v>
      </c>
      <c r="F17" s="190">
        <f>SUM(F5:F16)</f>
        <v>1440</v>
      </c>
      <c r="G17" s="214">
        <f t="shared" ref="G17:J17" si="3">SUM(G5:G16)</f>
        <v>7983.49</v>
      </c>
      <c r="H17" s="190">
        <f t="shared" si="3"/>
        <v>10378.537</v>
      </c>
      <c r="I17" s="190">
        <f t="shared" si="3"/>
        <v>681.89549999999997</v>
      </c>
      <c r="J17" s="190">
        <f t="shared" si="3"/>
        <v>0</v>
      </c>
    </row>
    <row r="21" spans="2:10" x14ac:dyDescent="0.2">
      <c r="C21" s="504" t="s">
        <v>13</v>
      </c>
      <c r="D21" s="505"/>
      <c r="E21" s="505"/>
      <c r="F21" s="505"/>
      <c r="G21" s="505"/>
      <c r="H21" s="505"/>
      <c r="I21" s="505"/>
      <c r="J21" s="506"/>
    </row>
    <row r="22" spans="2:10" ht="19.5" customHeight="1" x14ac:dyDescent="0.2">
      <c r="B22" s="499" t="s">
        <v>358</v>
      </c>
      <c r="C22" s="507" t="s">
        <v>341</v>
      </c>
      <c r="D22" s="507"/>
      <c r="E22" s="508" t="s">
        <v>345</v>
      </c>
      <c r="F22" s="507" t="s">
        <v>342</v>
      </c>
      <c r="G22" s="510" t="s">
        <v>346</v>
      </c>
      <c r="H22" s="503" t="s">
        <v>347</v>
      </c>
      <c r="I22" s="511" t="s">
        <v>348</v>
      </c>
      <c r="J22" s="499" t="s">
        <v>362</v>
      </c>
    </row>
    <row r="23" spans="2:10" ht="19.5" customHeight="1" x14ac:dyDescent="0.2">
      <c r="B23" s="499"/>
      <c r="C23" s="187" t="s">
        <v>343</v>
      </c>
      <c r="D23" s="187" t="s">
        <v>344</v>
      </c>
      <c r="E23" s="508"/>
      <c r="F23" s="509"/>
      <c r="G23" s="510"/>
      <c r="H23" s="503"/>
      <c r="I23" s="511"/>
      <c r="J23" s="499"/>
    </row>
    <row r="24" spans="2:10" x14ac:dyDescent="0.2">
      <c r="B24" s="212"/>
      <c r="C24" s="188">
        <v>43123720</v>
      </c>
      <c r="D24" s="188">
        <v>43123820</v>
      </c>
      <c r="E24" s="197" t="s">
        <v>349</v>
      </c>
      <c r="F24" s="189">
        <f>D24-C24</f>
        <v>100</v>
      </c>
      <c r="G24" s="191">
        <v>262.5</v>
      </c>
      <c r="H24" s="190"/>
      <c r="I24" s="191"/>
      <c r="J24" s="184"/>
    </row>
    <row r="25" spans="2:10" ht="30" x14ac:dyDescent="0.2">
      <c r="B25" s="212"/>
      <c r="C25" s="192">
        <v>4001280</v>
      </c>
      <c r="D25" s="192">
        <v>4001440</v>
      </c>
      <c r="E25" s="196" t="s">
        <v>361</v>
      </c>
      <c r="F25" s="189">
        <f t="shared" ref="F25:F54" si="4">D25-C25</f>
        <v>160</v>
      </c>
      <c r="G25" s="191"/>
      <c r="H25" s="190"/>
      <c r="I25" s="191"/>
      <c r="J25" s="193" t="s">
        <v>363</v>
      </c>
    </row>
    <row r="26" spans="2:10" x14ac:dyDescent="0.2">
      <c r="B26" s="212"/>
      <c r="C26" s="192">
        <v>4002760</v>
      </c>
      <c r="D26" s="192">
        <v>4003240</v>
      </c>
      <c r="E26" s="196" t="s">
        <v>349</v>
      </c>
      <c r="F26" s="189">
        <f t="shared" si="4"/>
        <v>480</v>
      </c>
      <c r="G26" s="191">
        <v>1375.2</v>
      </c>
      <c r="H26" s="190"/>
      <c r="I26" s="191"/>
      <c r="J26" s="184"/>
    </row>
    <row r="27" spans="2:10" x14ac:dyDescent="0.2">
      <c r="B27" s="212"/>
      <c r="C27" s="192">
        <v>4001280</v>
      </c>
      <c r="D27" s="192">
        <v>4001440</v>
      </c>
      <c r="E27" s="196" t="s">
        <v>351</v>
      </c>
      <c r="F27" s="189">
        <f t="shared" si="4"/>
        <v>160</v>
      </c>
      <c r="G27" s="191"/>
      <c r="H27" s="190"/>
      <c r="I27" s="191"/>
      <c r="J27" s="193" t="s">
        <v>363</v>
      </c>
    </row>
    <row r="28" spans="2:10" x14ac:dyDescent="0.2">
      <c r="B28" s="213">
        <v>44669</v>
      </c>
      <c r="C28" s="192">
        <v>43124520</v>
      </c>
      <c r="D28" s="192">
        <v>43124790</v>
      </c>
      <c r="E28" s="196" t="s">
        <v>354</v>
      </c>
      <c r="F28" s="189">
        <f t="shared" si="4"/>
        <v>270</v>
      </c>
      <c r="G28" s="191">
        <v>378</v>
      </c>
      <c r="H28" s="190"/>
      <c r="I28" s="191"/>
      <c r="J28" s="184"/>
    </row>
    <row r="29" spans="2:10" x14ac:dyDescent="0.2">
      <c r="B29" s="213">
        <v>44669</v>
      </c>
      <c r="C29" s="192">
        <v>43124540</v>
      </c>
      <c r="D29" s="192">
        <v>43124680</v>
      </c>
      <c r="E29" s="196" t="s">
        <v>355</v>
      </c>
      <c r="F29" s="189">
        <f t="shared" si="4"/>
        <v>140</v>
      </c>
      <c r="G29" s="191">
        <v>427</v>
      </c>
      <c r="H29" s="190"/>
      <c r="I29" s="191"/>
      <c r="J29" s="184"/>
    </row>
    <row r="30" spans="2:10" x14ac:dyDescent="0.2">
      <c r="B30" s="213">
        <v>44669</v>
      </c>
      <c r="C30" s="192">
        <v>43124740</v>
      </c>
      <c r="D30" s="192">
        <v>43124780</v>
      </c>
      <c r="E30" s="196" t="s">
        <v>355</v>
      </c>
      <c r="F30" s="189">
        <f t="shared" si="4"/>
        <v>40</v>
      </c>
      <c r="G30" s="191">
        <v>70</v>
      </c>
      <c r="H30" s="190"/>
      <c r="I30" s="191"/>
      <c r="J30" s="184"/>
    </row>
    <row r="31" spans="2:10" x14ac:dyDescent="0.2">
      <c r="B31" s="213">
        <v>44669</v>
      </c>
      <c r="C31" s="192">
        <v>43124840</v>
      </c>
      <c r="D31" s="192">
        <v>43124900</v>
      </c>
      <c r="E31" s="196" t="s">
        <v>355</v>
      </c>
      <c r="F31" s="189">
        <f t="shared" si="4"/>
        <v>60</v>
      </c>
      <c r="G31" s="191">
        <v>169</v>
      </c>
      <c r="H31" s="190"/>
      <c r="I31" s="191"/>
      <c r="J31" s="184"/>
    </row>
    <row r="32" spans="2:10" x14ac:dyDescent="0.2">
      <c r="B32" s="213">
        <v>44669</v>
      </c>
      <c r="C32" s="192">
        <v>43124810</v>
      </c>
      <c r="D32" s="192">
        <v>43124890</v>
      </c>
      <c r="E32" s="196" t="s">
        <v>354</v>
      </c>
      <c r="F32" s="189">
        <f t="shared" si="4"/>
        <v>80</v>
      </c>
      <c r="G32" s="191">
        <v>169</v>
      </c>
      <c r="H32" s="190"/>
      <c r="I32" s="191"/>
      <c r="J32" s="184"/>
    </row>
    <row r="33" spans="2:10" x14ac:dyDescent="0.2">
      <c r="B33" s="213">
        <v>44669</v>
      </c>
      <c r="C33" s="192">
        <v>43124940</v>
      </c>
      <c r="D33" s="192">
        <v>43125020</v>
      </c>
      <c r="E33" s="196" t="s">
        <v>354</v>
      </c>
      <c r="F33" s="189">
        <f t="shared" si="4"/>
        <v>80</v>
      </c>
      <c r="G33" s="191">
        <v>392</v>
      </c>
      <c r="H33" s="190"/>
      <c r="I33" s="191"/>
      <c r="J33" s="184"/>
    </row>
    <row r="34" spans="2:10" s="194" customFormat="1" x14ac:dyDescent="0.2">
      <c r="B34" s="213">
        <v>44669</v>
      </c>
      <c r="C34" s="192">
        <v>43124520</v>
      </c>
      <c r="D34" s="192">
        <v>43124900</v>
      </c>
      <c r="E34" s="196" t="s">
        <v>353</v>
      </c>
      <c r="F34" s="189">
        <f t="shared" si="4"/>
        <v>380</v>
      </c>
      <c r="G34" s="191">
        <v>602</v>
      </c>
      <c r="H34" s="190"/>
      <c r="I34" s="191"/>
      <c r="J34" s="193"/>
    </row>
    <row r="35" spans="2:10" s="194" customFormat="1" x14ac:dyDescent="0.2">
      <c r="B35" s="213">
        <v>44669</v>
      </c>
      <c r="C35" s="192">
        <v>43124540</v>
      </c>
      <c r="D35" s="192">
        <v>43124680</v>
      </c>
      <c r="E35" s="196" t="s">
        <v>356</v>
      </c>
      <c r="F35" s="189">
        <f t="shared" si="4"/>
        <v>140</v>
      </c>
      <c r="G35" s="191">
        <v>308</v>
      </c>
      <c r="H35" s="190"/>
      <c r="I35" s="191"/>
      <c r="J35" s="193"/>
    </row>
    <row r="36" spans="2:10" x14ac:dyDescent="0.2">
      <c r="B36" s="213">
        <v>44669</v>
      </c>
      <c r="C36" s="192">
        <v>43124740</v>
      </c>
      <c r="D36" s="192">
        <v>43124780</v>
      </c>
      <c r="E36" s="196" t="s">
        <v>356</v>
      </c>
      <c r="F36" s="189">
        <f t="shared" si="4"/>
        <v>40</v>
      </c>
      <c r="G36" s="191">
        <v>70</v>
      </c>
      <c r="H36" s="190"/>
      <c r="I36" s="191"/>
      <c r="J36" s="184"/>
    </row>
    <row r="37" spans="2:10" s="194" customFormat="1" x14ac:dyDescent="0.2">
      <c r="B37" s="213">
        <v>44669</v>
      </c>
      <c r="C37" s="192">
        <v>43124840</v>
      </c>
      <c r="D37" s="192">
        <v>43124900</v>
      </c>
      <c r="E37" s="196" t="s">
        <v>356</v>
      </c>
      <c r="F37" s="189">
        <f t="shared" si="4"/>
        <v>60</v>
      </c>
      <c r="G37" s="191">
        <v>168</v>
      </c>
      <c r="H37" s="190"/>
      <c r="I37" s="191"/>
      <c r="J37" s="193"/>
    </row>
    <row r="38" spans="2:10" s="194" customFormat="1" x14ac:dyDescent="0.2">
      <c r="B38" s="213">
        <v>44669</v>
      </c>
      <c r="C38" s="192">
        <v>43124960</v>
      </c>
      <c r="D38" s="192">
        <v>43125020</v>
      </c>
      <c r="E38" s="196" t="s">
        <v>356</v>
      </c>
      <c r="F38" s="189">
        <f t="shared" si="4"/>
        <v>60</v>
      </c>
      <c r="G38" s="191">
        <v>98</v>
      </c>
      <c r="H38" s="190"/>
      <c r="I38" s="191"/>
      <c r="J38" s="193"/>
    </row>
    <row r="39" spans="2:10" s="194" customFormat="1" x14ac:dyDescent="0.2">
      <c r="B39" s="213">
        <v>44669</v>
      </c>
      <c r="C39" s="192">
        <v>43124740</v>
      </c>
      <c r="D39" s="192">
        <v>43124780</v>
      </c>
      <c r="E39" s="196" t="s">
        <v>357</v>
      </c>
      <c r="F39" s="189">
        <f t="shared" si="4"/>
        <v>40</v>
      </c>
      <c r="G39" s="191">
        <v>56</v>
      </c>
      <c r="H39" s="190"/>
      <c r="I39" s="191"/>
      <c r="J39" s="193"/>
    </row>
    <row r="40" spans="2:10" s="194" customFormat="1" x14ac:dyDescent="0.2">
      <c r="B40" s="213">
        <v>44669</v>
      </c>
      <c r="C40" s="192">
        <v>43124540</v>
      </c>
      <c r="D40" s="192">
        <v>43124680</v>
      </c>
      <c r="E40" s="196" t="s">
        <v>357</v>
      </c>
      <c r="F40" s="189">
        <f t="shared" si="4"/>
        <v>140</v>
      </c>
      <c r="G40" s="191">
        <v>308</v>
      </c>
      <c r="H40" s="190"/>
      <c r="I40" s="191"/>
      <c r="J40" s="193"/>
    </row>
    <row r="41" spans="2:10" s="194" customFormat="1" x14ac:dyDescent="0.2">
      <c r="B41" s="213">
        <v>44670</v>
      </c>
      <c r="C41" s="192">
        <v>43124840</v>
      </c>
      <c r="D41" s="192">
        <v>43124900</v>
      </c>
      <c r="E41" s="196" t="s">
        <v>359</v>
      </c>
      <c r="F41" s="189">
        <f t="shared" si="4"/>
        <v>60</v>
      </c>
      <c r="G41" s="191">
        <v>140</v>
      </c>
      <c r="H41" s="190"/>
      <c r="I41" s="191"/>
      <c r="J41" s="193"/>
    </row>
    <row r="42" spans="2:10" s="194" customFormat="1" x14ac:dyDescent="0.2">
      <c r="B42" s="213">
        <v>44670</v>
      </c>
      <c r="C42" s="192">
        <v>43124740</v>
      </c>
      <c r="D42" s="192">
        <v>43124780</v>
      </c>
      <c r="E42" s="196" t="s">
        <v>359</v>
      </c>
      <c r="F42" s="189">
        <f t="shared" si="4"/>
        <v>40</v>
      </c>
      <c r="G42" s="191">
        <v>84</v>
      </c>
      <c r="H42" s="190"/>
      <c r="I42" s="191"/>
      <c r="J42" s="193"/>
    </row>
    <row r="43" spans="2:10" s="194" customFormat="1" x14ac:dyDescent="0.2">
      <c r="B43" s="213">
        <v>44670</v>
      </c>
      <c r="C43" s="192">
        <v>43124520</v>
      </c>
      <c r="D43" s="192">
        <v>43124680</v>
      </c>
      <c r="E43" s="196" t="s">
        <v>359</v>
      </c>
      <c r="F43" s="189">
        <f t="shared" si="4"/>
        <v>160</v>
      </c>
      <c r="G43" s="191">
        <v>238</v>
      </c>
      <c r="H43" s="190"/>
      <c r="I43" s="191"/>
      <c r="J43" s="193"/>
    </row>
    <row r="44" spans="2:10" s="194" customFormat="1" x14ac:dyDescent="0.2">
      <c r="B44" s="213">
        <v>44670</v>
      </c>
      <c r="C44" s="192">
        <v>4001280</v>
      </c>
      <c r="D44" s="192">
        <v>4001440</v>
      </c>
      <c r="E44" s="196" t="s">
        <v>360</v>
      </c>
      <c r="F44" s="189">
        <f t="shared" si="4"/>
        <v>160</v>
      </c>
      <c r="G44" s="191"/>
      <c r="H44" s="190"/>
      <c r="I44" s="191"/>
      <c r="J44" s="193" t="s">
        <v>363</v>
      </c>
    </row>
    <row r="45" spans="2:10" s="194" customFormat="1" x14ac:dyDescent="0.2">
      <c r="B45" s="212"/>
      <c r="C45" s="192"/>
      <c r="D45" s="192"/>
      <c r="E45" s="196"/>
      <c r="F45" s="189">
        <f t="shared" si="4"/>
        <v>0</v>
      </c>
      <c r="G45" s="191"/>
      <c r="H45" s="190"/>
      <c r="I45" s="191"/>
      <c r="J45" s="193"/>
    </row>
    <row r="46" spans="2:10" s="194" customFormat="1" x14ac:dyDescent="0.2">
      <c r="B46" s="212"/>
      <c r="C46" s="192"/>
      <c r="D46" s="192"/>
      <c r="E46" s="196"/>
      <c r="F46" s="189">
        <f t="shared" si="4"/>
        <v>0</v>
      </c>
      <c r="G46" s="191"/>
      <c r="H46" s="190"/>
      <c r="I46" s="191"/>
      <c r="J46" s="193"/>
    </row>
    <row r="47" spans="2:10" s="194" customFormat="1" x14ac:dyDescent="0.2">
      <c r="B47" s="213">
        <v>44669</v>
      </c>
      <c r="C47" s="192">
        <v>4002500</v>
      </c>
      <c r="D47" s="192">
        <v>4002700</v>
      </c>
      <c r="E47" s="196" t="s">
        <v>349</v>
      </c>
      <c r="F47" s="189">
        <f t="shared" si="4"/>
        <v>200</v>
      </c>
      <c r="G47" s="191">
        <v>801.62</v>
      </c>
      <c r="H47" s="190"/>
      <c r="I47" s="191"/>
      <c r="J47" s="193"/>
    </row>
    <row r="48" spans="2:10" s="194" customFormat="1" x14ac:dyDescent="0.2">
      <c r="B48" s="212"/>
      <c r="C48" s="192"/>
      <c r="D48" s="192"/>
      <c r="E48" s="196"/>
      <c r="F48" s="189">
        <f t="shared" si="4"/>
        <v>0</v>
      </c>
      <c r="G48" s="191"/>
      <c r="H48" s="190"/>
      <c r="I48" s="191"/>
      <c r="J48" s="193"/>
    </row>
    <row r="49" spans="2:10" s="194" customFormat="1" x14ac:dyDescent="0.2">
      <c r="B49" s="212"/>
      <c r="C49" s="192">
        <v>4002760</v>
      </c>
      <c r="D49" s="192">
        <v>4003240</v>
      </c>
      <c r="E49" s="196" t="s">
        <v>349</v>
      </c>
      <c r="F49" s="189">
        <f t="shared" si="4"/>
        <v>480</v>
      </c>
      <c r="G49" s="191">
        <v>1375.2</v>
      </c>
      <c r="H49" s="190"/>
      <c r="I49" s="191"/>
      <c r="J49" s="193"/>
    </row>
    <row r="50" spans="2:10" s="194" customFormat="1" x14ac:dyDescent="0.2">
      <c r="B50" s="212"/>
      <c r="C50" s="192"/>
      <c r="D50" s="192"/>
      <c r="E50" s="196"/>
      <c r="F50" s="189">
        <f t="shared" si="4"/>
        <v>0</v>
      </c>
      <c r="G50" s="191"/>
      <c r="H50" s="190"/>
      <c r="I50" s="191"/>
      <c r="J50" s="193"/>
    </row>
    <row r="51" spans="2:10" s="194" customFormat="1" x14ac:dyDescent="0.2">
      <c r="B51" s="212"/>
      <c r="C51" s="192"/>
      <c r="D51" s="192"/>
      <c r="E51" s="196"/>
      <c r="F51" s="189">
        <f t="shared" si="4"/>
        <v>0</v>
      </c>
      <c r="G51" s="191"/>
      <c r="H51" s="190"/>
      <c r="I51" s="191"/>
      <c r="J51" s="193"/>
    </row>
    <row r="52" spans="2:10" s="194" customFormat="1" x14ac:dyDescent="0.2">
      <c r="B52" s="212"/>
      <c r="C52" s="192"/>
      <c r="D52" s="192"/>
      <c r="E52" s="196"/>
      <c r="F52" s="189">
        <f t="shared" si="4"/>
        <v>0</v>
      </c>
      <c r="G52" s="191"/>
      <c r="H52" s="190"/>
      <c r="I52" s="191"/>
      <c r="J52" s="193"/>
    </row>
    <row r="53" spans="2:10" s="194" customFormat="1" x14ac:dyDescent="0.2">
      <c r="B53" s="212"/>
      <c r="C53" s="192"/>
      <c r="D53" s="192"/>
      <c r="E53" s="196"/>
      <c r="F53" s="189">
        <f t="shared" si="4"/>
        <v>0</v>
      </c>
      <c r="G53" s="191"/>
      <c r="H53" s="190"/>
      <c r="I53" s="191"/>
      <c r="J53" s="193"/>
    </row>
    <row r="54" spans="2:10" x14ac:dyDescent="0.2">
      <c r="B54" s="212"/>
      <c r="C54" s="192"/>
      <c r="D54" s="192"/>
      <c r="E54" s="196"/>
      <c r="F54" s="189">
        <f t="shared" si="4"/>
        <v>0</v>
      </c>
      <c r="G54" s="191"/>
      <c r="H54" s="190"/>
      <c r="I54" s="191"/>
      <c r="J54" s="184"/>
    </row>
    <row r="55" spans="2:10" x14ac:dyDescent="0.2">
      <c r="C55" s="185"/>
      <c r="D55" s="185"/>
      <c r="E55" s="195" t="s">
        <v>352</v>
      </c>
      <c r="F55" s="190">
        <f>SUM(F24:F54)</f>
        <v>3530</v>
      </c>
      <c r="G55" s="214">
        <f t="shared" ref="G55" si="5">SUM(G24:G54)</f>
        <v>7491.5199999999995</v>
      </c>
      <c r="H55" s="190">
        <f t="shared" ref="H55" si="6">SUM(H24:H54)</f>
        <v>0</v>
      </c>
      <c r="I55" s="190">
        <f t="shared" ref="I55" si="7">SUM(I24:I54)</f>
        <v>0</v>
      </c>
      <c r="J55" s="190">
        <f t="shared" ref="J55" si="8">SUM(J24:J54)</f>
        <v>0</v>
      </c>
    </row>
  </sheetData>
  <mergeCells count="18">
    <mergeCell ref="H22:H23"/>
    <mergeCell ref="I22:I23"/>
    <mergeCell ref="J22:J23"/>
    <mergeCell ref="B3:B4"/>
    <mergeCell ref="B2:J2"/>
    <mergeCell ref="B22:B23"/>
    <mergeCell ref="J3:J4"/>
    <mergeCell ref="C3:D3"/>
    <mergeCell ref="F3:F4"/>
    <mergeCell ref="E3:E4"/>
    <mergeCell ref="G3:G4"/>
    <mergeCell ref="H3:H4"/>
    <mergeCell ref="I3:I4"/>
    <mergeCell ref="C21:J21"/>
    <mergeCell ref="C22:D22"/>
    <mergeCell ref="E22:E23"/>
    <mergeCell ref="F22:F23"/>
    <mergeCell ref="G22:G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NB106"/>
  <sheetViews>
    <sheetView workbookViewId="0">
      <pane xSplit="6" topLeftCell="G1" activePane="topRight" state="frozen"/>
      <selection pane="topRight" activeCell="H2" sqref="H2"/>
    </sheetView>
  </sheetViews>
  <sheetFormatPr baseColWidth="10" defaultColWidth="14.5" defaultRowHeight="15" customHeight="1" x14ac:dyDescent="0.2"/>
  <cols>
    <col min="1" max="1" width="5.6640625" hidden="1" customWidth="1"/>
    <col min="2" max="3" width="16.5" hidden="1" customWidth="1"/>
    <col min="4" max="4" width="8.33203125" customWidth="1"/>
    <col min="5" max="5" width="13.1640625" customWidth="1"/>
    <col min="6" max="6" width="25.33203125" customWidth="1"/>
    <col min="7" max="7" width="3.5" customWidth="1"/>
    <col min="8" max="1343" width="3.5" hidden="1" customWidth="1"/>
    <col min="1344" max="1699" width="3.5" customWidth="1"/>
    <col min="1700" max="1718" width="5.6640625" customWidth="1"/>
  </cols>
  <sheetData>
    <row r="2" spans="2:486" x14ac:dyDescent="0.2">
      <c r="QX2" s="514" t="s">
        <v>0</v>
      </c>
      <c r="QY2" s="515"/>
      <c r="QZ2" s="515"/>
      <c r="RA2" s="515"/>
      <c r="RB2" s="515"/>
      <c r="RC2" s="515"/>
      <c r="RD2" s="515"/>
      <c r="RE2" s="515"/>
      <c r="RF2" s="515"/>
      <c r="RG2" s="515"/>
      <c r="RH2" s="515"/>
      <c r="RI2" s="515"/>
      <c r="RJ2" s="515"/>
      <c r="RK2" s="515"/>
      <c r="RL2" s="515"/>
      <c r="RM2" s="515"/>
      <c r="RN2" s="516"/>
    </row>
    <row r="3" spans="2:486" x14ac:dyDescent="0.2">
      <c r="QX3" s="517"/>
      <c r="QY3" s="390"/>
      <c r="QZ3" s="390"/>
      <c r="RA3" s="390"/>
      <c r="RB3" s="390"/>
      <c r="RC3" s="390"/>
      <c r="RD3" s="390"/>
      <c r="RE3" s="390"/>
      <c r="RF3" s="390"/>
      <c r="RG3" s="390"/>
      <c r="RH3" s="390"/>
      <c r="RI3" s="390"/>
      <c r="RJ3" s="390"/>
      <c r="RK3" s="390"/>
      <c r="RL3" s="390"/>
      <c r="RM3" s="390"/>
      <c r="RN3" s="518"/>
    </row>
    <row r="4" spans="2:486" x14ac:dyDescent="0.2">
      <c r="QX4" s="519"/>
      <c r="QY4" s="520"/>
      <c r="QZ4" s="520"/>
      <c r="RA4" s="520"/>
      <c r="RB4" s="520"/>
      <c r="RC4" s="520"/>
      <c r="RD4" s="520"/>
      <c r="RE4" s="520"/>
      <c r="RF4" s="520"/>
      <c r="RG4" s="520"/>
      <c r="RH4" s="520"/>
      <c r="RI4" s="520"/>
      <c r="RJ4" s="520"/>
      <c r="RK4" s="520"/>
      <c r="RL4" s="520"/>
      <c r="RM4" s="520"/>
      <c r="RN4" s="521"/>
    </row>
    <row r="5" spans="2:486" x14ac:dyDescent="0.2"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527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</row>
    <row r="6" spans="2:486" x14ac:dyDescent="0.2"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390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</row>
    <row r="7" spans="2:486" x14ac:dyDescent="0.2"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390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</row>
    <row r="8" spans="2:486" x14ac:dyDescent="0.2"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390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</row>
    <row r="9" spans="2:486" x14ac:dyDescent="0.2"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390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</row>
    <row r="10" spans="2:486" ht="38.25" customHeight="1" x14ac:dyDescent="0.2">
      <c r="B10" s="1" t="s">
        <v>1</v>
      </c>
      <c r="C10" s="1" t="s">
        <v>2</v>
      </c>
      <c r="D10" s="423" t="s">
        <v>3</v>
      </c>
      <c r="E10" s="424"/>
      <c r="F10" s="2" t="s">
        <v>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390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</row>
    <row r="11" spans="2:486" ht="15" customHeight="1" x14ac:dyDescent="0.2">
      <c r="B11" s="17">
        <v>0</v>
      </c>
      <c r="C11" s="3"/>
      <c r="D11" s="397" t="s">
        <v>5</v>
      </c>
      <c r="E11" s="398"/>
      <c r="F11" s="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390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</row>
    <row r="12" spans="2:486" ht="15" customHeight="1" x14ac:dyDescent="0.2">
      <c r="B12" s="18">
        <v>0</v>
      </c>
      <c r="C12" s="5"/>
      <c r="D12" s="397" t="s">
        <v>6</v>
      </c>
      <c r="E12" s="398"/>
      <c r="F12" s="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390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</row>
    <row r="13" spans="2:486" ht="15" customHeight="1" x14ac:dyDescent="0.2">
      <c r="B13" s="404">
        <v>0.1739</v>
      </c>
      <c r="C13" s="522"/>
      <c r="D13" s="406" t="s">
        <v>7</v>
      </c>
      <c r="E13" s="407"/>
      <c r="F13" s="4" t="s">
        <v>8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390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</row>
    <row r="14" spans="2:486" ht="15" customHeight="1" x14ac:dyDescent="0.2">
      <c r="B14" s="405"/>
      <c r="C14" s="405"/>
      <c r="D14" s="408"/>
      <c r="E14" s="409"/>
      <c r="F14" s="4" t="s">
        <v>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390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</row>
    <row r="15" spans="2:486" ht="15" customHeight="1" x14ac:dyDescent="0.2">
      <c r="B15" s="410">
        <v>0.87309999999999999</v>
      </c>
      <c r="C15" s="512"/>
      <c r="D15" s="406" t="s">
        <v>10</v>
      </c>
      <c r="E15" s="407"/>
      <c r="F15" s="4" t="s">
        <v>52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390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</row>
    <row r="16" spans="2:486" ht="15" customHeight="1" x14ac:dyDescent="0.2">
      <c r="B16" s="411"/>
      <c r="C16" s="411"/>
      <c r="D16" s="417"/>
      <c r="E16" s="418"/>
      <c r="F16" s="4" t="s">
        <v>21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390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</row>
    <row r="17" spans="2:486" ht="15" customHeight="1" x14ac:dyDescent="0.2">
      <c r="B17" s="411"/>
      <c r="C17" s="411"/>
      <c r="D17" s="417"/>
      <c r="E17" s="418"/>
      <c r="F17" s="4" t="s">
        <v>11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390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</row>
    <row r="18" spans="2:486" ht="15" customHeight="1" x14ac:dyDescent="0.2">
      <c r="B18" s="411"/>
      <c r="C18" s="411"/>
      <c r="D18" s="417"/>
      <c r="E18" s="418"/>
      <c r="F18" s="4" t="s">
        <v>8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390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</row>
    <row r="19" spans="2:486" ht="15" customHeight="1" x14ac:dyDescent="0.2">
      <c r="B19" s="405"/>
      <c r="C19" s="405"/>
      <c r="D19" s="408"/>
      <c r="E19" s="409"/>
      <c r="F19" s="4" t="s">
        <v>9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390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8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</row>
    <row r="20" spans="2:486" ht="15" customHeight="1" x14ac:dyDescent="0.2">
      <c r="B20" s="419">
        <v>0.87309999999999999</v>
      </c>
      <c r="C20" s="513"/>
      <c r="D20" s="6"/>
      <c r="E20" s="7"/>
      <c r="F20" s="4" t="s">
        <v>53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390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8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</row>
    <row r="21" spans="2:486" ht="15" customHeight="1" x14ac:dyDescent="0.2">
      <c r="B21" s="413"/>
      <c r="C21" s="413"/>
      <c r="D21" s="6"/>
      <c r="E21" s="7"/>
      <c r="F21" s="4" t="s">
        <v>54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390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8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</row>
    <row r="22" spans="2:486" ht="15" customHeight="1" x14ac:dyDescent="0.2">
      <c r="B22" s="413"/>
      <c r="C22" s="413"/>
      <c r="D22" s="6"/>
      <c r="E22" s="7"/>
      <c r="F22" s="4" t="s">
        <v>55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390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8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</row>
    <row r="23" spans="2:486" ht="15" customHeight="1" x14ac:dyDescent="0.2">
      <c r="B23" s="413"/>
      <c r="C23" s="413"/>
      <c r="D23" s="6"/>
      <c r="E23" s="7"/>
      <c r="F23" s="4" t="s">
        <v>12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390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8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</row>
    <row r="24" spans="2:486" ht="15" customHeight="1" x14ac:dyDescent="0.2">
      <c r="B24" s="413"/>
      <c r="C24" s="413"/>
      <c r="D24" s="415" t="s">
        <v>13</v>
      </c>
      <c r="E24" s="416"/>
      <c r="F24" s="4" t="s">
        <v>14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390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8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</row>
    <row r="25" spans="2:486" ht="15" customHeight="1" x14ac:dyDescent="0.2">
      <c r="B25" s="413"/>
      <c r="C25" s="413"/>
      <c r="D25" s="417"/>
      <c r="E25" s="418"/>
      <c r="F25" s="4" t="s">
        <v>15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390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8"/>
      <c r="QB25" s="9"/>
      <c r="QC25" s="8"/>
      <c r="QD25" s="9"/>
      <c r="QE25" s="9"/>
      <c r="QF25" s="9"/>
      <c r="QG25" s="9"/>
      <c r="QH25" s="9"/>
      <c r="QI25" s="9"/>
      <c r="QJ25" s="9"/>
      <c r="QK25" s="9"/>
      <c r="QL25" s="9"/>
      <c r="QM25" s="8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</row>
    <row r="26" spans="2:486" ht="15" customHeight="1" x14ac:dyDescent="0.2">
      <c r="B26" s="413"/>
      <c r="C26" s="413"/>
      <c r="D26" s="417"/>
      <c r="E26" s="418"/>
      <c r="F26" s="4" t="s">
        <v>16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390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8"/>
      <c r="PR26" s="9"/>
      <c r="PS26" s="9"/>
      <c r="PT26" s="9"/>
      <c r="PU26" s="9"/>
      <c r="PV26" s="9"/>
      <c r="PW26" s="9"/>
      <c r="PX26" s="9"/>
      <c r="PY26" s="9"/>
      <c r="PZ26" s="9"/>
      <c r="QA26" s="8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8"/>
      <c r="QM26" s="9"/>
      <c r="QN26" s="9"/>
      <c r="QO26" s="9"/>
      <c r="QP26" s="8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</row>
    <row r="27" spans="2:486" ht="15" customHeight="1" x14ac:dyDescent="0.2">
      <c r="B27" s="413"/>
      <c r="C27" s="413"/>
      <c r="D27" s="417"/>
      <c r="E27" s="418"/>
      <c r="F27" s="4" t="s">
        <v>17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390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8"/>
      <c r="PR27" s="9"/>
      <c r="PS27" s="9"/>
      <c r="PT27" s="9"/>
      <c r="PU27" s="9"/>
      <c r="PV27" s="9"/>
      <c r="PW27" s="9"/>
      <c r="PX27" s="9"/>
      <c r="PY27" s="9"/>
      <c r="PZ27" s="9"/>
      <c r="QA27" s="8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8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</row>
    <row r="28" spans="2:486" ht="15" customHeight="1" x14ac:dyDescent="0.2">
      <c r="B28" s="413"/>
      <c r="C28" s="413"/>
      <c r="D28" s="417"/>
      <c r="E28" s="418"/>
      <c r="F28" s="4" t="s">
        <v>18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390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8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8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8"/>
      <c r="PH28" s="9"/>
      <c r="PI28" s="9"/>
      <c r="PJ28" s="9"/>
      <c r="PK28" s="9"/>
      <c r="PL28" s="9"/>
      <c r="PM28" s="9"/>
      <c r="PN28" s="9"/>
      <c r="PO28" s="9"/>
      <c r="PP28" s="8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8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8"/>
      <c r="QN28" s="9"/>
      <c r="QO28" s="9"/>
      <c r="QP28" s="9"/>
      <c r="QQ28" s="9"/>
      <c r="QR28" s="9"/>
      <c r="QS28" s="9"/>
      <c r="QT28" s="9"/>
      <c r="QU28" s="9"/>
      <c r="QV28" s="9"/>
      <c r="QW28" s="8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</row>
    <row r="29" spans="2:486" ht="15" customHeight="1" x14ac:dyDescent="0.2">
      <c r="B29" s="413"/>
      <c r="C29" s="413"/>
      <c r="D29" s="417"/>
      <c r="E29" s="418"/>
      <c r="F29" s="4" t="s">
        <v>19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390"/>
      <c r="GG29" s="9"/>
      <c r="GH29" s="9"/>
      <c r="GI29" s="9"/>
      <c r="GJ29" s="9"/>
      <c r="GK29" s="9"/>
      <c r="GL29" s="9"/>
      <c r="GM29" s="9"/>
      <c r="GN29" s="9"/>
      <c r="GO29" s="9"/>
      <c r="GP29" s="8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8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8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8"/>
      <c r="ON29" s="9"/>
      <c r="OO29" s="8"/>
      <c r="OP29" s="9"/>
      <c r="OQ29" s="9"/>
      <c r="OR29" s="9"/>
      <c r="OS29" s="9"/>
      <c r="OT29" s="9"/>
      <c r="OU29" s="9"/>
      <c r="OV29" s="9"/>
      <c r="OW29" s="9"/>
      <c r="OX29" s="9"/>
      <c r="OY29" s="8"/>
      <c r="OZ29" s="9"/>
      <c r="PA29" s="9"/>
      <c r="PB29" s="9"/>
      <c r="PC29" s="9"/>
      <c r="PD29" s="8"/>
      <c r="PE29" s="9"/>
      <c r="PF29" s="9"/>
      <c r="PG29" s="9"/>
      <c r="PH29" s="8"/>
      <c r="PI29" s="9"/>
      <c r="PJ29" s="9"/>
      <c r="PK29" s="9"/>
      <c r="PL29" s="9"/>
      <c r="PM29" s="9"/>
      <c r="PN29" s="9"/>
      <c r="PO29" s="9"/>
      <c r="PP29" s="8"/>
      <c r="PQ29" s="9"/>
      <c r="PR29" s="9"/>
      <c r="PS29" s="9"/>
      <c r="PT29" s="9"/>
      <c r="PU29" s="9"/>
      <c r="PV29" s="9"/>
      <c r="PW29" s="9"/>
      <c r="PX29" s="8"/>
      <c r="PY29" s="9"/>
      <c r="PZ29" s="9"/>
      <c r="QA29" s="8"/>
      <c r="QB29" s="9"/>
      <c r="QC29" s="9"/>
      <c r="QD29" s="9"/>
      <c r="QE29" s="9"/>
      <c r="QF29" s="9"/>
      <c r="QG29" s="8"/>
      <c r="QH29" s="9"/>
      <c r="QI29" s="9"/>
      <c r="QJ29" s="9"/>
      <c r="QK29" s="9"/>
      <c r="QL29" s="8"/>
      <c r="QM29" s="9"/>
      <c r="QN29" s="9"/>
      <c r="QO29" s="9"/>
      <c r="QP29" s="8"/>
      <c r="QQ29" s="9"/>
      <c r="QR29" s="9"/>
      <c r="QS29" s="9"/>
      <c r="QT29" s="9"/>
      <c r="QU29" s="9"/>
      <c r="QV29" s="8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</row>
    <row r="30" spans="2:486" ht="15" customHeight="1" x14ac:dyDescent="0.2">
      <c r="B30" s="413"/>
      <c r="C30" s="413"/>
      <c r="D30" s="417"/>
      <c r="E30" s="418"/>
      <c r="F30" s="4" t="s">
        <v>20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390"/>
      <c r="GG30" s="9"/>
      <c r="GH30" s="9"/>
      <c r="GI30" s="9"/>
      <c r="GJ30" s="9"/>
      <c r="GK30" s="9"/>
      <c r="GL30" s="9"/>
      <c r="GM30" s="9"/>
      <c r="GN30" s="9"/>
      <c r="GO30" s="9"/>
      <c r="GP30" s="8"/>
      <c r="GQ30" s="9"/>
      <c r="GR30" s="9"/>
      <c r="GS30" s="9"/>
      <c r="GT30" s="9"/>
      <c r="GU30" s="9"/>
      <c r="GV30" s="8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8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8"/>
      <c r="ON30" s="9"/>
      <c r="OO30" s="8"/>
      <c r="OP30" s="9"/>
      <c r="OQ30" s="9"/>
      <c r="OR30" s="9"/>
      <c r="OS30" s="9"/>
      <c r="OT30" s="8"/>
      <c r="OU30" s="9"/>
      <c r="OV30" s="9"/>
      <c r="OW30" s="9"/>
      <c r="OX30" s="9"/>
      <c r="OY30" s="8"/>
      <c r="OZ30" s="9"/>
      <c r="PA30" s="9"/>
      <c r="PB30" s="9"/>
      <c r="PC30" s="9"/>
      <c r="PD30" s="8"/>
      <c r="PE30" s="9"/>
      <c r="PF30" s="9"/>
      <c r="PG30" s="9"/>
      <c r="PH30" s="9"/>
      <c r="PI30" s="8"/>
      <c r="PJ30" s="9"/>
      <c r="PK30" s="9"/>
      <c r="PL30" s="9"/>
      <c r="PM30" s="9"/>
      <c r="PN30" s="9"/>
      <c r="PO30" s="9"/>
      <c r="PP30" s="8"/>
      <c r="PQ30" s="9"/>
      <c r="PR30" s="9"/>
      <c r="PS30" s="9"/>
      <c r="PT30" s="9"/>
      <c r="PU30" s="9"/>
      <c r="PV30" s="9"/>
      <c r="PW30" s="9"/>
      <c r="PX30" s="8"/>
      <c r="PY30" s="9"/>
      <c r="PZ30" s="9"/>
      <c r="QA30" s="8"/>
      <c r="QB30" s="9"/>
      <c r="QC30" s="9"/>
      <c r="QD30" s="9"/>
      <c r="QE30" s="9"/>
      <c r="QF30" s="9"/>
      <c r="QG30" s="8"/>
      <c r="QH30" s="9"/>
      <c r="QI30" s="9"/>
      <c r="QJ30" s="9"/>
      <c r="QK30" s="9"/>
      <c r="QL30" s="9"/>
      <c r="QM30" s="9"/>
      <c r="QN30" s="9"/>
      <c r="QO30" s="8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8"/>
      <c r="RO30" s="9"/>
      <c r="RP30" s="9"/>
      <c r="RQ30" s="9"/>
      <c r="RR30" s="9"/>
    </row>
    <row r="31" spans="2:486" ht="15" customHeight="1" x14ac:dyDescent="0.2">
      <c r="B31" s="413"/>
      <c r="C31" s="413"/>
      <c r="D31" s="417"/>
      <c r="E31" s="418"/>
      <c r="F31" s="4" t="s">
        <v>21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390"/>
      <c r="GG31" s="9"/>
      <c r="GH31" s="9"/>
      <c r="GI31" s="9"/>
      <c r="GJ31" s="9"/>
      <c r="GK31" s="9"/>
      <c r="GL31" s="8"/>
      <c r="GM31" s="9"/>
      <c r="GN31" s="9"/>
      <c r="GO31" s="9"/>
      <c r="GP31" s="8"/>
      <c r="GQ31" s="9"/>
      <c r="GR31" s="9"/>
      <c r="GS31" s="9"/>
      <c r="GT31" s="9"/>
      <c r="GU31" s="9"/>
      <c r="GV31" s="8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8"/>
      <c r="MM31" s="9"/>
      <c r="MN31" s="9"/>
      <c r="MO31" s="9"/>
      <c r="MP31" s="9"/>
      <c r="MQ31" s="8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8"/>
      <c r="OP31" s="9"/>
      <c r="OQ31" s="9"/>
      <c r="OR31" s="9"/>
      <c r="OS31" s="9"/>
      <c r="OT31" s="8"/>
      <c r="OU31" s="9"/>
      <c r="OV31" s="9"/>
      <c r="OW31" s="9"/>
      <c r="OX31" s="8"/>
      <c r="OY31" s="9"/>
      <c r="OZ31" s="9"/>
      <c r="PA31" s="9"/>
      <c r="PB31" s="9"/>
      <c r="PC31" s="9"/>
      <c r="PD31" s="9"/>
      <c r="PE31" s="9"/>
      <c r="PF31" s="9"/>
      <c r="PG31" s="8"/>
      <c r="PH31" s="9"/>
      <c r="PI31" s="9"/>
      <c r="PJ31" s="9"/>
      <c r="PK31" s="9"/>
      <c r="PL31" s="9"/>
      <c r="PM31" s="9"/>
      <c r="PN31" s="9"/>
      <c r="PO31" s="9"/>
      <c r="PP31" s="8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8"/>
      <c r="QB31" s="9"/>
      <c r="QC31" s="9"/>
      <c r="QD31" s="9"/>
      <c r="QE31" s="9"/>
      <c r="QF31" s="9"/>
      <c r="QG31" s="8"/>
      <c r="QH31" s="9"/>
      <c r="QI31" s="9"/>
      <c r="QJ31" s="9"/>
      <c r="QK31" s="9"/>
      <c r="QL31" s="9"/>
      <c r="QM31" s="9"/>
      <c r="QN31" s="8"/>
      <c r="QO31" s="9"/>
      <c r="QP31" s="9"/>
      <c r="QQ31" s="9"/>
      <c r="QR31" s="9"/>
      <c r="QS31" s="9"/>
      <c r="QT31" s="9"/>
      <c r="QU31" s="9"/>
      <c r="QV31" s="9"/>
      <c r="QW31" s="9"/>
      <c r="QX31" s="8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8"/>
      <c r="RM31" s="9"/>
      <c r="RN31" s="9"/>
      <c r="RO31" s="9"/>
      <c r="RP31" s="8"/>
      <c r="RQ31" s="9"/>
      <c r="RR31" s="9"/>
    </row>
    <row r="32" spans="2:486" ht="15" customHeight="1" x14ac:dyDescent="0.2">
      <c r="B32" s="413"/>
      <c r="C32" s="413"/>
      <c r="D32" s="417"/>
      <c r="E32" s="418"/>
      <c r="F32" s="4" t="s">
        <v>11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8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390"/>
      <c r="GG32" s="8"/>
      <c r="GH32" s="9"/>
      <c r="GI32" s="9"/>
      <c r="GJ32" s="9"/>
      <c r="GK32" s="9"/>
      <c r="GL32" s="8"/>
      <c r="GM32" s="9"/>
      <c r="GN32" s="9"/>
      <c r="GO32" s="9"/>
      <c r="GP32" s="9"/>
      <c r="GQ32" s="9"/>
      <c r="GR32" s="9"/>
      <c r="GS32" s="9"/>
      <c r="GT32" s="9"/>
      <c r="GU32" s="9"/>
      <c r="GV32" s="8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8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8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8"/>
      <c r="OP32" s="9"/>
      <c r="OQ32" s="9"/>
      <c r="OR32" s="9"/>
      <c r="OS32" s="9"/>
      <c r="OT32" s="9"/>
      <c r="OU32" s="9"/>
      <c r="OV32" s="9"/>
      <c r="OW32" s="9"/>
      <c r="OX32" s="9"/>
      <c r="OY32" s="8"/>
      <c r="OZ32" s="9"/>
      <c r="PA32" s="9"/>
      <c r="PB32" s="9"/>
      <c r="PC32" s="9"/>
      <c r="PD32" s="9"/>
      <c r="PE32" s="9"/>
      <c r="PF32" s="9"/>
      <c r="PG32" s="8"/>
      <c r="PH32" s="9"/>
      <c r="PI32" s="9"/>
      <c r="PJ32" s="9"/>
      <c r="PK32" s="9"/>
      <c r="PL32" s="9"/>
      <c r="PM32" s="9"/>
      <c r="PN32" s="9"/>
      <c r="PO32" s="9"/>
      <c r="PP32" s="8"/>
      <c r="PQ32" s="9"/>
      <c r="PR32" s="9"/>
      <c r="PS32" s="9"/>
      <c r="PT32" s="9"/>
      <c r="PU32" s="9"/>
      <c r="PV32" s="9"/>
      <c r="PW32" s="8"/>
      <c r="PX32" s="9"/>
      <c r="PY32" s="9"/>
      <c r="PZ32" s="9"/>
      <c r="QA32" s="8"/>
      <c r="QB32" s="9"/>
      <c r="QC32" s="9"/>
      <c r="QD32" s="9"/>
      <c r="QE32" s="9"/>
      <c r="QF32" s="9"/>
      <c r="QG32" s="8"/>
      <c r="QH32" s="9"/>
      <c r="QI32" s="9"/>
      <c r="QJ32" s="9"/>
      <c r="QK32" s="9"/>
      <c r="QL32" s="9"/>
      <c r="QM32" s="8"/>
      <c r="QN32" s="9"/>
      <c r="QO32" s="9"/>
      <c r="QP32" s="9"/>
      <c r="QQ32" s="9"/>
      <c r="QR32" s="9"/>
      <c r="QS32" s="9"/>
      <c r="QT32" s="8"/>
      <c r="QU32" s="9"/>
      <c r="QV32" s="9"/>
      <c r="QW32" s="9"/>
      <c r="QX32" s="8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8"/>
      <c r="RN32" s="9"/>
      <c r="RO32" s="9"/>
      <c r="RP32" s="9"/>
      <c r="RQ32" s="9"/>
      <c r="RR32" s="9"/>
    </row>
    <row r="33" spans="2:1718" ht="15" customHeight="1" x14ac:dyDescent="0.2">
      <c r="B33" s="413"/>
      <c r="C33" s="413"/>
      <c r="D33" s="417"/>
      <c r="E33" s="418"/>
      <c r="F33" s="4" t="s">
        <v>8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8"/>
      <c r="FN33" s="9"/>
      <c r="FO33" s="9"/>
      <c r="FP33" s="9"/>
      <c r="FQ33" s="9"/>
      <c r="FR33" s="9"/>
      <c r="FS33" s="9"/>
      <c r="FT33" s="8"/>
      <c r="FU33" s="9"/>
      <c r="FV33" s="9"/>
      <c r="FW33" s="9"/>
      <c r="FX33" s="9"/>
      <c r="FY33" s="9"/>
      <c r="FZ33" s="9"/>
      <c r="GA33" s="8"/>
      <c r="GB33" s="9"/>
      <c r="GC33" s="9"/>
      <c r="GD33" s="8"/>
      <c r="GE33" s="9"/>
      <c r="GF33" s="390"/>
      <c r="GG33" s="8"/>
      <c r="GH33" s="9"/>
      <c r="GI33" s="9"/>
      <c r="GJ33" s="9"/>
      <c r="GK33" s="9"/>
      <c r="GL33" s="8"/>
      <c r="GM33" s="8"/>
      <c r="GN33" s="8"/>
      <c r="GO33" s="8"/>
      <c r="GP33" s="9"/>
      <c r="GQ33" s="8"/>
      <c r="GR33" s="8"/>
      <c r="GS33" s="8"/>
      <c r="GT33" s="8"/>
      <c r="GU33" s="9"/>
      <c r="GV33" s="8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8"/>
      <c r="MQ33" s="9"/>
      <c r="MR33" s="9"/>
      <c r="MS33" s="9"/>
      <c r="MT33" s="9"/>
      <c r="MU33" s="9"/>
      <c r="MV33" s="9"/>
      <c r="MW33" s="9"/>
      <c r="MX33" s="9"/>
      <c r="MY33" s="8"/>
      <c r="MZ33" s="9"/>
      <c r="NA33" s="9"/>
      <c r="NB33" s="9"/>
      <c r="NC33" s="9"/>
      <c r="ND33" s="9"/>
      <c r="NE33" s="9"/>
      <c r="NF33" s="8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8"/>
      <c r="OP33" s="9"/>
      <c r="OQ33" s="9"/>
      <c r="OR33" s="9"/>
      <c r="OS33" s="9"/>
      <c r="OT33" s="9"/>
      <c r="OU33" s="9"/>
      <c r="OV33" s="9"/>
      <c r="OW33" s="9"/>
      <c r="OX33" s="9"/>
      <c r="OY33" s="8"/>
      <c r="OZ33" s="9"/>
      <c r="PA33" s="9"/>
      <c r="PB33" s="9"/>
      <c r="PC33" s="9"/>
      <c r="PD33" s="9"/>
      <c r="PE33" s="9"/>
      <c r="PF33" s="9"/>
      <c r="PG33" s="8"/>
      <c r="PH33" s="9"/>
      <c r="PI33" s="9"/>
      <c r="PJ33" s="9"/>
      <c r="PK33" s="9"/>
      <c r="PL33" s="9"/>
      <c r="PM33" s="9"/>
      <c r="PN33" s="9"/>
      <c r="PO33" s="9"/>
      <c r="PP33" s="8"/>
      <c r="PQ33" s="9"/>
      <c r="PR33" s="9"/>
      <c r="PS33" s="9"/>
      <c r="PT33" s="9"/>
      <c r="PU33" s="9"/>
      <c r="PV33" s="9"/>
      <c r="PW33" s="8"/>
      <c r="PX33" s="9"/>
      <c r="PY33" s="9"/>
      <c r="PZ33" s="9"/>
      <c r="QA33" s="8"/>
      <c r="QB33" s="9"/>
      <c r="QC33" s="9"/>
      <c r="QD33" s="9"/>
      <c r="QE33" s="9"/>
      <c r="QF33" s="9"/>
      <c r="QG33" s="9"/>
      <c r="QH33" s="8"/>
      <c r="QI33" s="9"/>
      <c r="QJ33" s="9"/>
      <c r="QK33" s="8"/>
      <c r="QL33" s="9"/>
      <c r="QM33" s="9"/>
      <c r="QN33" s="8"/>
      <c r="QO33" s="9"/>
      <c r="QP33" s="9"/>
      <c r="QQ33" s="9"/>
      <c r="QR33" s="9"/>
      <c r="QS33" s="8"/>
      <c r="QT33" s="9"/>
      <c r="QU33" s="9"/>
      <c r="QV33" s="9"/>
      <c r="QW33" s="9"/>
      <c r="QX33" s="8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8"/>
      <c r="RM33" s="9"/>
      <c r="RN33" s="9"/>
      <c r="RO33" s="9"/>
      <c r="RP33" s="8"/>
      <c r="RQ33" s="9"/>
      <c r="RR33" s="9"/>
    </row>
    <row r="34" spans="2:1718" ht="15" customHeight="1" x14ac:dyDescent="0.2">
      <c r="B34" s="414"/>
      <c r="C34" s="414"/>
      <c r="D34" s="408"/>
      <c r="E34" s="409"/>
      <c r="F34" s="4" t="s">
        <v>9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390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</row>
    <row r="35" spans="2:1718" ht="15" customHeight="1" x14ac:dyDescent="0.2">
      <c r="B35" s="412">
        <v>1</v>
      </c>
      <c r="C35" s="513"/>
      <c r="D35" s="528" t="s">
        <v>22</v>
      </c>
      <c r="E35" s="407"/>
      <c r="F35" s="4" t="s">
        <v>11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390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</row>
    <row r="36" spans="2:1718" ht="15" customHeight="1" x14ac:dyDescent="0.2">
      <c r="B36" s="413"/>
      <c r="C36" s="413"/>
      <c r="D36" s="417"/>
      <c r="E36" s="418"/>
      <c r="F36" s="4" t="s">
        <v>8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390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</row>
    <row r="37" spans="2:1718" ht="15" customHeight="1" x14ac:dyDescent="0.2">
      <c r="B37" s="413"/>
      <c r="C37" s="413"/>
      <c r="D37" s="417"/>
      <c r="E37" s="418"/>
      <c r="F37" s="4" t="s">
        <v>9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390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</row>
    <row r="38" spans="2:1718" ht="15" customHeight="1" x14ac:dyDescent="0.2">
      <c r="B38" s="414"/>
      <c r="C38" s="414"/>
      <c r="D38" s="408"/>
      <c r="E38" s="409"/>
      <c r="F38" s="4" t="s">
        <v>23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390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</row>
    <row r="39" spans="2:1718" ht="15" customHeight="1" x14ac:dyDescent="0.2">
      <c r="B39" s="5"/>
      <c r="C39" s="5"/>
      <c r="D39" s="397" t="s">
        <v>24</v>
      </c>
      <c r="E39" s="398"/>
      <c r="F39" s="4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390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523"/>
      <c r="RC39" s="390"/>
      <c r="RD39" s="390"/>
      <c r="RE39" s="390"/>
      <c r="RF39" s="390"/>
      <c r="RG39" s="390"/>
      <c r="RH39" s="390"/>
      <c r="RI39" s="390"/>
      <c r="RJ39" s="390"/>
      <c r="RK39" s="390"/>
      <c r="RL39" s="9"/>
      <c r="RM39" s="9"/>
      <c r="RN39" s="9"/>
      <c r="RO39" s="9"/>
      <c r="RP39" s="9"/>
      <c r="RQ39" s="9"/>
      <c r="RR39" s="9"/>
    </row>
    <row r="40" spans="2:1718" ht="15" customHeight="1" x14ac:dyDescent="0.2">
      <c r="B40" s="5"/>
      <c r="C40" s="5"/>
      <c r="D40" s="397" t="s">
        <v>25</v>
      </c>
      <c r="E40" s="398"/>
      <c r="F40" s="4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390"/>
      <c r="RC40" s="390"/>
      <c r="RD40" s="390"/>
      <c r="RE40" s="390"/>
      <c r="RF40" s="390"/>
      <c r="RG40" s="390"/>
      <c r="RH40" s="390"/>
      <c r="RI40" s="390"/>
      <c r="RJ40" s="390"/>
      <c r="RK40" s="390"/>
      <c r="RL40" s="9"/>
      <c r="RM40" s="9"/>
      <c r="RN40" s="9"/>
      <c r="RO40" s="9"/>
      <c r="RP40" s="9"/>
      <c r="RQ40" s="9"/>
      <c r="RR40" s="9"/>
    </row>
    <row r="41" spans="2:1718" ht="15" customHeight="1" x14ac:dyDescent="0.2">
      <c r="B41" s="18">
        <v>1</v>
      </c>
      <c r="C41" s="5"/>
      <c r="D41" s="397" t="s">
        <v>26</v>
      </c>
      <c r="E41" s="398"/>
      <c r="F41" s="4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390"/>
      <c r="RC41" s="390"/>
      <c r="RD41" s="390"/>
      <c r="RE41" s="390"/>
      <c r="RF41" s="390"/>
      <c r="RG41" s="390"/>
      <c r="RH41" s="390"/>
      <c r="RI41" s="390"/>
      <c r="RJ41" s="390"/>
      <c r="RK41" s="390"/>
      <c r="RL41" s="9"/>
      <c r="RM41" s="9"/>
      <c r="RN41" s="9"/>
      <c r="RO41" s="9"/>
      <c r="RP41" s="9"/>
      <c r="RQ41" s="9"/>
      <c r="RR41" s="9"/>
    </row>
    <row r="42" spans="2:1718" ht="15.75" customHeight="1" x14ac:dyDescent="0.2">
      <c r="B42" s="5"/>
      <c r="C42" s="5"/>
      <c r="D42" s="397" t="s">
        <v>27</v>
      </c>
      <c r="E42" s="398"/>
      <c r="F42" s="4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390"/>
      <c r="RC42" s="390"/>
      <c r="RD42" s="390"/>
      <c r="RE42" s="390"/>
      <c r="RF42" s="390"/>
      <c r="RG42" s="390"/>
      <c r="RH42" s="390"/>
      <c r="RI42" s="390"/>
      <c r="RJ42" s="390"/>
      <c r="RK42" s="390"/>
      <c r="RL42" s="9"/>
      <c r="RM42" s="9"/>
      <c r="RN42" s="9"/>
      <c r="RO42" s="9"/>
      <c r="RP42" s="9"/>
      <c r="RQ42" s="9"/>
      <c r="RR42" s="9"/>
    </row>
    <row r="43" spans="2:1718" ht="15.75" customHeight="1" x14ac:dyDescent="0.2">
      <c r="B43" s="18">
        <v>1</v>
      </c>
      <c r="C43" s="5"/>
      <c r="D43" s="397" t="s">
        <v>28</v>
      </c>
      <c r="E43" s="398"/>
      <c r="F43" s="4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</row>
    <row r="44" spans="2:1718" ht="15.75" customHeight="1" x14ac:dyDescent="0.2">
      <c r="B44" s="18">
        <v>1</v>
      </c>
      <c r="C44" s="5"/>
      <c r="D44" s="397" t="s">
        <v>29</v>
      </c>
      <c r="E44" s="398"/>
      <c r="F44" s="4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</row>
    <row r="45" spans="2:1718" ht="15.75" customHeight="1" x14ac:dyDescent="0.2">
      <c r="B45" s="5"/>
      <c r="C45" s="5"/>
      <c r="D45" s="397" t="s">
        <v>30</v>
      </c>
      <c r="E45" s="398"/>
      <c r="F45" s="4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</row>
    <row r="46" spans="2:1718" ht="15.75" customHeight="1" x14ac:dyDescent="0.2">
      <c r="B46" s="5"/>
      <c r="C46" s="5"/>
      <c r="D46" s="5"/>
      <c r="E46" s="12"/>
      <c r="F46" s="4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1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</row>
    <row r="47" spans="2:1718" ht="58.5" customHeight="1" x14ac:dyDescent="0.2">
      <c r="D47" s="531" t="s">
        <v>31</v>
      </c>
      <c r="E47" s="398"/>
      <c r="F47" s="14"/>
      <c r="H47" s="15">
        <v>3064380</v>
      </c>
      <c r="I47" s="15">
        <f t="shared" ref="I47:GE47" si="0">H47+20</f>
        <v>3064400</v>
      </c>
      <c r="J47" s="15">
        <f t="shared" si="0"/>
        <v>3064420</v>
      </c>
      <c r="K47" s="15">
        <f t="shared" si="0"/>
        <v>3064440</v>
      </c>
      <c r="L47" s="15">
        <f t="shared" si="0"/>
        <v>3064460</v>
      </c>
      <c r="M47" s="15">
        <f t="shared" si="0"/>
        <v>3064480</v>
      </c>
      <c r="N47" s="15">
        <f t="shared" si="0"/>
        <v>3064500</v>
      </c>
      <c r="O47" s="15">
        <f t="shared" si="0"/>
        <v>3064520</v>
      </c>
      <c r="P47" s="15">
        <f t="shared" si="0"/>
        <v>3064540</v>
      </c>
      <c r="Q47" s="15">
        <f t="shared" si="0"/>
        <v>3064560</v>
      </c>
      <c r="R47" s="15">
        <f t="shared" si="0"/>
        <v>3064580</v>
      </c>
      <c r="S47" s="15">
        <f t="shared" si="0"/>
        <v>3064600</v>
      </c>
      <c r="T47" s="15">
        <f t="shared" si="0"/>
        <v>3064620</v>
      </c>
      <c r="U47" s="15">
        <f t="shared" si="0"/>
        <v>3064640</v>
      </c>
      <c r="V47" s="15">
        <f t="shared" si="0"/>
        <v>3064660</v>
      </c>
      <c r="W47" s="15">
        <f t="shared" si="0"/>
        <v>3064680</v>
      </c>
      <c r="X47" s="15">
        <f t="shared" si="0"/>
        <v>3064700</v>
      </c>
      <c r="Y47" s="15">
        <f t="shared" si="0"/>
        <v>3064720</v>
      </c>
      <c r="Z47" s="15">
        <f t="shared" si="0"/>
        <v>3064740</v>
      </c>
      <c r="AA47" s="15">
        <f t="shared" si="0"/>
        <v>3064760</v>
      </c>
      <c r="AB47" s="15">
        <f t="shared" si="0"/>
        <v>3064780</v>
      </c>
      <c r="AC47" s="15">
        <f t="shared" si="0"/>
        <v>3064800</v>
      </c>
      <c r="AD47" s="15">
        <f t="shared" si="0"/>
        <v>3064820</v>
      </c>
      <c r="AE47" s="15">
        <f t="shared" si="0"/>
        <v>3064840</v>
      </c>
      <c r="AF47" s="15">
        <f t="shared" si="0"/>
        <v>3064860</v>
      </c>
      <c r="AG47" s="15">
        <f t="shared" si="0"/>
        <v>3064880</v>
      </c>
      <c r="AH47" s="15">
        <f t="shared" si="0"/>
        <v>3064900</v>
      </c>
      <c r="AI47" s="15">
        <f t="shared" si="0"/>
        <v>3064920</v>
      </c>
      <c r="AJ47" s="15">
        <f t="shared" si="0"/>
        <v>3064940</v>
      </c>
      <c r="AK47" s="15">
        <f t="shared" si="0"/>
        <v>3064960</v>
      </c>
      <c r="AL47" s="15">
        <f t="shared" si="0"/>
        <v>3064980</v>
      </c>
      <c r="AM47" s="15">
        <f t="shared" si="0"/>
        <v>3065000</v>
      </c>
      <c r="AN47" s="15">
        <f t="shared" si="0"/>
        <v>3065020</v>
      </c>
      <c r="AO47" s="15">
        <f t="shared" si="0"/>
        <v>3065040</v>
      </c>
      <c r="AP47" s="15">
        <f t="shared" si="0"/>
        <v>3065060</v>
      </c>
      <c r="AQ47" s="15">
        <f t="shared" si="0"/>
        <v>3065080</v>
      </c>
      <c r="AR47" s="15">
        <f t="shared" si="0"/>
        <v>3065100</v>
      </c>
      <c r="AS47" s="15">
        <f t="shared" si="0"/>
        <v>3065120</v>
      </c>
      <c r="AT47" s="15">
        <f t="shared" si="0"/>
        <v>3065140</v>
      </c>
      <c r="AU47" s="15">
        <f t="shared" si="0"/>
        <v>3065160</v>
      </c>
      <c r="AV47" s="15">
        <f t="shared" si="0"/>
        <v>3065180</v>
      </c>
      <c r="AW47" s="15">
        <f t="shared" si="0"/>
        <v>3065200</v>
      </c>
      <c r="AX47" s="15">
        <f t="shared" si="0"/>
        <v>3065220</v>
      </c>
      <c r="AY47" s="15">
        <f t="shared" si="0"/>
        <v>3065240</v>
      </c>
      <c r="AZ47" s="15">
        <f t="shared" si="0"/>
        <v>3065260</v>
      </c>
      <c r="BA47" s="15">
        <f t="shared" si="0"/>
        <v>3065280</v>
      </c>
      <c r="BB47" s="15">
        <f t="shared" si="0"/>
        <v>3065300</v>
      </c>
      <c r="BC47" s="15">
        <f t="shared" si="0"/>
        <v>3065320</v>
      </c>
      <c r="BD47" s="15">
        <f t="shared" si="0"/>
        <v>3065340</v>
      </c>
      <c r="BE47" s="15">
        <f t="shared" si="0"/>
        <v>3065360</v>
      </c>
      <c r="BF47" s="15">
        <f t="shared" si="0"/>
        <v>3065380</v>
      </c>
      <c r="BG47" s="15">
        <f t="shared" si="0"/>
        <v>3065400</v>
      </c>
      <c r="BH47" s="15">
        <f t="shared" si="0"/>
        <v>3065420</v>
      </c>
      <c r="BI47" s="15">
        <f t="shared" si="0"/>
        <v>3065440</v>
      </c>
      <c r="BJ47" s="15">
        <f t="shared" si="0"/>
        <v>3065460</v>
      </c>
      <c r="BK47" s="15">
        <f t="shared" si="0"/>
        <v>3065480</v>
      </c>
      <c r="BL47" s="15">
        <f t="shared" si="0"/>
        <v>3065500</v>
      </c>
      <c r="BM47" s="15">
        <f t="shared" si="0"/>
        <v>3065520</v>
      </c>
      <c r="BN47" s="15">
        <f t="shared" si="0"/>
        <v>3065540</v>
      </c>
      <c r="BO47" s="15">
        <f t="shared" si="0"/>
        <v>3065560</v>
      </c>
      <c r="BP47" s="15">
        <f t="shared" si="0"/>
        <v>3065580</v>
      </c>
      <c r="BQ47" s="15">
        <f t="shared" si="0"/>
        <v>3065600</v>
      </c>
      <c r="BR47" s="15">
        <f t="shared" si="0"/>
        <v>3065620</v>
      </c>
      <c r="BS47" s="15">
        <f t="shared" si="0"/>
        <v>3065640</v>
      </c>
      <c r="BT47" s="15">
        <f t="shared" si="0"/>
        <v>3065660</v>
      </c>
      <c r="BU47" s="15">
        <f t="shared" si="0"/>
        <v>3065680</v>
      </c>
      <c r="BV47" s="15">
        <f t="shared" si="0"/>
        <v>3065700</v>
      </c>
      <c r="BW47" s="15">
        <f t="shared" si="0"/>
        <v>3065720</v>
      </c>
      <c r="BX47" s="15">
        <f t="shared" si="0"/>
        <v>3065740</v>
      </c>
      <c r="BY47" s="15">
        <f t="shared" si="0"/>
        <v>3065760</v>
      </c>
      <c r="BZ47" s="15">
        <f t="shared" si="0"/>
        <v>3065780</v>
      </c>
      <c r="CA47" s="15">
        <f t="shared" si="0"/>
        <v>3065800</v>
      </c>
      <c r="CB47" s="15">
        <f t="shared" si="0"/>
        <v>3065820</v>
      </c>
      <c r="CC47" s="15">
        <f t="shared" si="0"/>
        <v>3065840</v>
      </c>
      <c r="CD47" s="15">
        <f t="shared" si="0"/>
        <v>3065860</v>
      </c>
      <c r="CE47" s="15">
        <f t="shared" si="0"/>
        <v>3065880</v>
      </c>
      <c r="CF47" s="15">
        <f t="shared" si="0"/>
        <v>3065900</v>
      </c>
      <c r="CG47" s="15">
        <f t="shared" si="0"/>
        <v>3065920</v>
      </c>
      <c r="CH47" s="15">
        <f t="shared" si="0"/>
        <v>3065940</v>
      </c>
      <c r="CI47" s="15">
        <f t="shared" si="0"/>
        <v>3065960</v>
      </c>
      <c r="CJ47" s="15">
        <f t="shared" si="0"/>
        <v>3065980</v>
      </c>
      <c r="CK47" s="15">
        <f t="shared" si="0"/>
        <v>3066000</v>
      </c>
      <c r="CL47" s="15">
        <f t="shared" si="0"/>
        <v>3066020</v>
      </c>
      <c r="CM47" s="15">
        <f t="shared" si="0"/>
        <v>3066040</v>
      </c>
      <c r="CN47" s="15">
        <f t="shared" si="0"/>
        <v>3066060</v>
      </c>
      <c r="CO47" s="15">
        <f t="shared" si="0"/>
        <v>3066080</v>
      </c>
      <c r="CP47" s="15">
        <f t="shared" si="0"/>
        <v>3066100</v>
      </c>
      <c r="CQ47" s="15">
        <f t="shared" si="0"/>
        <v>3066120</v>
      </c>
      <c r="CR47" s="15">
        <f t="shared" si="0"/>
        <v>3066140</v>
      </c>
      <c r="CS47" s="15">
        <f t="shared" si="0"/>
        <v>3066160</v>
      </c>
      <c r="CT47" s="15">
        <f t="shared" si="0"/>
        <v>3066180</v>
      </c>
      <c r="CU47" s="15">
        <f t="shared" si="0"/>
        <v>3066200</v>
      </c>
      <c r="CV47" s="15">
        <f t="shared" si="0"/>
        <v>3066220</v>
      </c>
      <c r="CW47" s="15">
        <f t="shared" si="0"/>
        <v>3066240</v>
      </c>
      <c r="CX47" s="15">
        <f t="shared" si="0"/>
        <v>3066260</v>
      </c>
      <c r="CY47" s="15">
        <f t="shared" si="0"/>
        <v>3066280</v>
      </c>
      <c r="CZ47" s="15">
        <f t="shared" si="0"/>
        <v>3066300</v>
      </c>
      <c r="DA47" s="15">
        <f t="shared" si="0"/>
        <v>3066320</v>
      </c>
      <c r="DB47" s="15">
        <f t="shared" si="0"/>
        <v>3066340</v>
      </c>
      <c r="DC47" s="15">
        <f t="shared" si="0"/>
        <v>3066360</v>
      </c>
      <c r="DD47" s="15">
        <f t="shared" si="0"/>
        <v>3066380</v>
      </c>
      <c r="DE47" s="15">
        <f t="shared" si="0"/>
        <v>3066400</v>
      </c>
      <c r="DF47" s="15">
        <f t="shared" si="0"/>
        <v>3066420</v>
      </c>
      <c r="DG47" s="15">
        <f t="shared" si="0"/>
        <v>3066440</v>
      </c>
      <c r="DH47" s="15">
        <f t="shared" si="0"/>
        <v>3066460</v>
      </c>
      <c r="DI47" s="15">
        <f t="shared" si="0"/>
        <v>3066480</v>
      </c>
      <c r="DJ47" s="15">
        <f t="shared" si="0"/>
        <v>3066500</v>
      </c>
      <c r="DK47" s="15">
        <f t="shared" si="0"/>
        <v>3066520</v>
      </c>
      <c r="DL47" s="15">
        <f t="shared" si="0"/>
        <v>3066540</v>
      </c>
      <c r="DM47" s="15">
        <f t="shared" si="0"/>
        <v>3066560</v>
      </c>
      <c r="DN47" s="15">
        <f t="shared" si="0"/>
        <v>3066580</v>
      </c>
      <c r="DO47" s="15">
        <f t="shared" si="0"/>
        <v>3066600</v>
      </c>
      <c r="DP47" s="15">
        <f t="shared" si="0"/>
        <v>3066620</v>
      </c>
      <c r="DQ47" s="15">
        <f t="shared" si="0"/>
        <v>3066640</v>
      </c>
      <c r="DR47" s="15">
        <f t="shared" si="0"/>
        <v>3066660</v>
      </c>
      <c r="DS47" s="15">
        <f t="shared" si="0"/>
        <v>3066680</v>
      </c>
      <c r="DT47" s="15">
        <f t="shared" si="0"/>
        <v>3066700</v>
      </c>
      <c r="DU47" s="15">
        <f t="shared" si="0"/>
        <v>3066720</v>
      </c>
      <c r="DV47" s="15">
        <f t="shared" si="0"/>
        <v>3066740</v>
      </c>
      <c r="DW47" s="15">
        <f t="shared" si="0"/>
        <v>3066760</v>
      </c>
      <c r="DX47" s="15">
        <f t="shared" si="0"/>
        <v>3066780</v>
      </c>
      <c r="DY47" s="15">
        <f t="shared" si="0"/>
        <v>3066800</v>
      </c>
      <c r="DZ47" s="15">
        <f t="shared" si="0"/>
        <v>3066820</v>
      </c>
      <c r="EA47" s="15">
        <f t="shared" si="0"/>
        <v>3066840</v>
      </c>
      <c r="EB47" s="15">
        <f t="shared" si="0"/>
        <v>3066860</v>
      </c>
      <c r="EC47" s="15">
        <f t="shared" si="0"/>
        <v>3066880</v>
      </c>
      <c r="ED47" s="15">
        <f t="shared" si="0"/>
        <v>3066900</v>
      </c>
      <c r="EE47" s="15">
        <f t="shared" si="0"/>
        <v>3066920</v>
      </c>
      <c r="EF47" s="15">
        <f t="shared" si="0"/>
        <v>3066940</v>
      </c>
      <c r="EG47" s="15">
        <f t="shared" si="0"/>
        <v>3066960</v>
      </c>
      <c r="EH47" s="15">
        <f t="shared" si="0"/>
        <v>3066980</v>
      </c>
      <c r="EI47" s="15">
        <f t="shared" si="0"/>
        <v>3067000</v>
      </c>
      <c r="EJ47" s="15">
        <f t="shared" si="0"/>
        <v>3067020</v>
      </c>
      <c r="EK47" s="15">
        <f t="shared" si="0"/>
        <v>3067040</v>
      </c>
      <c r="EL47" s="15">
        <f t="shared" si="0"/>
        <v>3067060</v>
      </c>
      <c r="EM47" s="15">
        <f t="shared" si="0"/>
        <v>3067080</v>
      </c>
      <c r="EN47" s="15">
        <f t="shared" si="0"/>
        <v>3067100</v>
      </c>
      <c r="EO47" s="15">
        <f t="shared" si="0"/>
        <v>3067120</v>
      </c>
      <c r="EP47" s="15">
        <f t="shared" si="0"/>
        <v>3067140</v>
      </c>
      <c r="EQ47" s="15">
        <f t="shared" si="0"/>
        <v>3067160</v>
      </c>
      <c r="ER47" s="15">
        <f t="shared" si="0"/>
        <v>3067180</v>
      </c>
      <c r="ES47" s="15">
        <f t="shared" si="0"/>
        <v>3067200</v>
      </c>
      <c r="ET47" s="15">
        <f t="shared" si="0"/>
        <v>3067220</v>
      </c>
      <c r="EU47" s="15">
        <f t="shared" si="0"/>
        <v>3067240</v>
      </c>
      <c r="EV47" s="15">
        <f t="shared" si="0"/>
        <v>3067260</v>
      </c>
      <c r="EW47" s="15">
        <f t="shared" si="0"/>
        <v>3067280</v>
      </c>
      <c r="EX47" s="15">
        <f t="shared" si="0"/>
        <v>3067300</v>
      </c>
      <c r="EY47" s="15">
        <f t="shared" si="0"/>
        <v>3067320</v>
      </c>
      <c r="EZ47" s="15">
        <f t="shared" si="0"/>
        <v>3067340</v>
      </c>
      <c r="FA47" s="15">
        <f t="shared" si="0"/>
        <v>3067360</v>
      </c>
      <c r="FB47" s="15">
        <f t="shared" si="0"/>
        <v>3067380</v>
      </c>
      <c r="FC47" s="15">
        <f t="shared" si="0"/>
        <v>3067400</v>
      </c>
      <c r="FD47" s="15">
        <f t="shared" si="0"/>
        <v>3067420</v>
      </c>
      <c r="FE47" s="15">
        <f t="shared" si="0"/>
        <v>3067440</v>
      </c>
      <c r="FF47" s="15">
        <f t="shared" si="0"/>
        <v>3067460</v>
      </c>
      <c r="FG47" s="15">
        <f t="shared" si="0"/>
        <v>3067480</v>
      </c>
      <c r="FH47" s="15">
        <f t="shared" si="0"/>
        <v>3067500</v>
      </c>
      <c r="FI47" s="15">
        <f t="shared" si="0"/>
        <v>3067520</v>
      </c>
      <c r="FJ47" s="15">
        <f t="shared" si="0"/>
        <v>3067540</v>
      </c>
      <c r="FK47" s="15">
        <f t="shared" si="0"/>
        <v>3067560</v>
      </c>
      <c r="FL47" s="15">
        <f t="shared" si="0"/>
        <v>3067580</v>
      </c>
      <c r="FM47" s="15">
        <f t="shared" si="0"/>
        <v>3067600</v>
      </c>
      <c r="FN47" s="15">
        <f t="shared" si="0"/>
        <v>3067620</v>
      </c>
      <c r="FO47" s="15">
        <f t="shared" si="0"/>
        <v>3067640</v>
      </c>
      <c r="FP47" s="15">
        <f t="shared" si="0"/>
        <v>3067660</v>
      </c>
      <c r="FQ47" s="15">
        <f t="shared" si="0"/>
        <v>3067680</v>
      </c>
      <c r="FR47" s="15">
        <f t="shared" si="0"/>
        <v>3067700</v>
      </c>
      <c r="FS47" s="15">
        <f t="shared" si="0"/>
        <v>3067720</v>
      </c>
      <c r="FT47" s="15">
        <f t="shared" si="0"/>
        <v>3067740</v>
      </c>
      <c r="FU47" s="15">
        <f t="shared" si="0"/>
        <v>3067760</v>
      </c>
      <c r="FV47" s="15">
        <f t="shared" si="0"/>
        <v>3067780</v>
      </c>
      <c r="FW47" s="15">
        <f t="shared" si="0"/>
        <v>3067800</v>
      </c>
      <c r="FX47" s="15">
        <f t="shared" si="0"/>
        <v>3067820</v>
      </c>
      <c r="FY47" s="15">
        <f t="shared" si="0"/>
        <v>3067840</v>
      </c>
      <c r="FZ47" s="15">
        <f t="shared" si="0"/>
        <v>3067860</v>
      </c>
      <c r="GA47" s="15">
        <f t="shared" si="0"/>
        <v>3067880</v>
      </c>
      <c r="GB47" s="15">
        <f t="shared" si="0"/>
        <v>3067900</v>
      </c>
      <c r="GC47" s="15">
        <f t="shared" si="0"/>
        <v>3067920</v>
      </c>
      <c r="GD47" s="15">
        <f t="shared" si="0"/>
        <v>3067940</v>
      </c>
      <c r="GE47" s="15">
        <f t="shared" si="0"/>
        <v>3067960</v>
      </c>
      <c r="GF47" s="15"/>
      <c r="GG47" s="15">
        <f>GE47+20</f>
        <v>3067980</v>
      </c>
      <c r="GH47" s="15">
        <f t="shared" ref="GH47:ME47" si="1">GG47+20</f>
        <v>3068000</v>
      </c>
      <c r="GI47" s="15">
        <f t="shared" si="1"/>
        <v>3068020</v>
      </c>
      <c r="GJ47" s="15">
        <f t="shared" si="1"/>
        <v>3068040</v>
      </c>
      <c r="GK47" s="15">
        <f t="shared" si="1"/>
        <v>3068060</v>
      </c>
      <c r="GL47" s="15">
        <f t="shared" si="1"/>
        <v>3068080</v>
      </c>
      <c r="GM47" s="15">
        <f t="shared" si="1"/>
        <v>3068100</v>
      </c>
      <c r="GN47" s="15">
        <f t="shared" si="1"/>
        <v>3068120</v>
      </c>
      <c r="GO47" s="15">
        <f t="shared" si="1"/>
        <v>3068140</v>
      </c>
      <c r="GP47" s="15">
        <f t="shared" si="1"/>
        <v>3068160</v>
      </c>
      <c r="GQ47" s="15">
        <f t="shared" si="1"/>
        <v>3068180</v>
      </c>
      <c r="GR47" s="15">
        <f t="shared" si="1"/>
        <v>3068200</v>
      </c>
      <c r="GS47" s="15">
        <f t="shared" si="1"/>
        <v>3068220</v>
      </c>
      <c r="GT47" s="15">
        <f t="shared" si="1"/>
        <v>3068240</v>
      </c>
      <c r="GU47" s="15">
        <f t="shared" si="1"/>
        <v>3068260</v>
      </c>
      <c r="GV47" s="15">
        <f t="shared" si="1"/>
        <v>3068280</v>
      </c>
      <c r="GW47" s="15">
        <f t="shared" si="1"/>
        <v>3068300</v>
      </c>
      <c r="GX47" s="15">
        <f t="shared" si="1"/>
        <v>3068320</v>
      </c>
      <c r="GY47" s="15">
        <f t="shared" si="1"/>
        <v>3068340</v>
      </c>
      <c r="GZ47" s="15">
        <f t="shared" si="1"/>
        <v>3068360</v>
      </c>
      <c r="HA47" s="15">
        <f t="shared" si="1"/>
        <v>3068380</v>
      </c>
      <c r="HB47" s="15">
        <f t="shared" si="1"/>
        <v>3068400</v>
      </c>
      <c r="HC47" s="15">
        <f t="shared" si="1"/>
        <v>3068420</v>
      </c>
      <c r="HD47" s="15">
        <f t="shared" si="1"/>
        <v>3068440</v>
      </c>
      <c r="HE47" s="15">
        <f t="shared" si="1"/>
        <v>3068460</v>
      </c>
      <c r="HF47" s="15">
        <f t="shared" si="1"/>
        <v>3068480</v>
      </c>
      <c r="HG47" s="15">
        <f t="shared" si="1"/>
        <v>3068500</v>
      </c>
      <c r="HH47" s="15">
        <f t="shared" si="1"/>
        <v>3068520</v>
      </c>
      <c r="HI47" s="15">
        <f t="shared" si="1"/>
        <v>3068540</v>
      </c>
      <c r="HJ47" s="15">
        <f t="shared" si="1"/>
        <v>3068560</v>
      </c>
      <c r="HK47" s="15">
        <f t="shared" si="1"/>
        <v>3068580</v>
      </c>
      <c r="HL47" s="15">
        <f t="shared" si="1"/>
        <v>3068600</v>
      </c>
      <c r="HM47" s="15">
        <f t="shared" si="1"/>
        <v>3068620</v>
      </c>
      <c r="HN47" s="15">
        <f t="shared" si="1"/>
        <v>3068640</v>
      </c>
      <c r="HO47" s="15">
        <f t="shared" si="1"/>
        <v>3068660</v>
      </c>
      <c r="HP47" s="15">
        <f t="shared" si="1"/>
        <v>3068680</v>
      </c>
      <c r="HQ47" s="15">
        <f t="shared" si="1"/>
        <v>3068700</v>
      </c>
      <c r="HR47" s="15">
        <f t="shared" si="1"/>
        <v>3068720</v>
      </c>
      <c r="HS47" s="15">
        <f t="shared" si="1"/>
        <v>3068740</v>
      </c>
      <c r="HT47" s="15">
        <f t="shared" si="1"/>
        <v>3068760</v>
      </c>
      <c r="HU47" s="15">
        <f t="shared" si="1"/>
        <v>3068780</v>
      </c>
      <c r="HV47" s="15">
        <f t="shared" si="1"/>
        <v>3068800</v>
      </c>
      <c r="HW47" s="15">
        <f t="shared" si="1"/>
        <v>3068820</v>
      </c>
      <c r="HX47" s="15">
        <f t="shared" si="1"/>
        <v>3068840</v>
      </c>
      <c r="HY47" s="15">
        <f t="shared" si="1"/>
        <v>3068860</v>
      </c>
      <c r="HZ47" s="15">
        <f t="shared" si="1"/>
        <v>3068880</v>
      </c>
      <c r="IA47" s="15">
        <f t="shared" si="1"/>
        <v>3068900</v>
      </c>
      <c r="IB47" s="15">
        <f t="shared" si="1"/>
        <v>3068920</v>
      </c>
      <c r="IC47" s="15">
        <f t="shared" si="1"/>
        <v>3068940</v>
      </c>
      <c r="ID47" s="15">
        <f t="shared" si="1"/>
        <v>3068960</v>
      </c>
      <c r="IE47" s="15">
        <f t="shared" si="1"/>
        <v>3068980</v>
      </c>
      <c r="IF47" s="15">
        <f t="shared" si="1"/>
        <v>3069000</v>
      </c>
      <c r="IG47" s="15">
        <f t="shared" si="1"/>
        <v>3069020</v>
      </c>
      <c r="IH47" s="15">
        <f t="shared" si="1"/>
        <v>3069040</v>
      </c>
      <c r="II47" s="15">
        <f t="shared" si="1"/>
        <v>3069060</v>
      </c>
      <c r="IJ47" s="15">
        <f t="shared" si="1"/>
        <v>3069080</v>
      </c>
      <c r="IK47" s="15">
        <f t="shared" si="1"/>
        <v>3069100</v>
      </c>
      <c r="IL47" s="15">
        <f t="shared" si="1"/>
        <v>3069120</v>
      </c>
      <c r="IM47" s="15">
        <f t="shared" si="1"/>
        <v>3069140</v>
      </c>
      <c r="IN47" s="15">
        <f t="shared" si="1"/>
        <v>3069160</v>
      </c>
      <c r="IO47" s="15">
        <f t="shared" si="1"/>
        <v>3069180</v>
      </c>
      <c r="IP47" s="15">
        <f t="shared" si="1"/>
        <v>3069200</v>
      </c>
      <c r="IQ47" s="15">
        <f t="shared" si="1"/>
        <v>3069220</v>
      </c>
      <c r="IR47" s="15">
        <f t="shared" si="1"/>
        <v>3069240</v>
      </c>
      <c r="IS47" s="15">
        <f t="shared" si="1"/>
        <v>3069260</v>
      </c>
      <c r="IT47" s="15">
        <f t="shared" si="1"/>
        <v>3069280</v>
      </c>
      <c r="IU47" s="15">
        <f t="shared" si="1"/>
        <v>3069300</v>
      </c>
      <c r="IV47" s="15">
        <f t="shared" si="1"/>
        <v>3069320</v>
      </c>
      <c r="IW47" s="15">
        <f t="shared" si="1"/>
        <v>3069340</v>
      </c>
      <c r="IX47" s="15">
        <f t="shared" si="1"/>
        <v>3069360</v>
      </c>
      <c r="IY47" s="15">
        <f t="shared" si="1"/>
        <v>3069380</v>
      </c>
      <c r="IZ47" s="15">
        <f t="shared" si="1"/>
        <v>3069400</v>
      </c>
      <c r="JA47" s="15">
        <f t="shared" si="1"/>
        <v>3069420</v>
      </c>
      <c r="JB47" s="15">
        <f t="shared" si="1"/>
        <v>3069440</v>
      </c>
      <c r="JC47" s="15">
        <f t="shared" si="1"/>
        <v>3069460</v>
      </c>
      <c r="JD47" s="15">
        <f t="shared" si="1"/>
        <v>3069480</v>
      </c>
      <c r="JE47" s="15">
        <f t="shared" si="1"/>
        <v>3069500</v>
      </c>
      <c r="JF47" s="15">
        <f t="shared" si="1"/>
        <v>3069520</v>
      </c>
      <c r="JG47" s="15">
        <f t="shared" si="1"/>
        <v>3069540</v>
      </c>
      <c r="JH47" s="15">
        <f t="shared" si="1"/>
        <v>3069560</v>
      </c>
      <c r="JI47" s="15">
        <f t="shared" si="1"/>
        <v>3069580</v>
      </c>
      <c r="JJ47" s="15">
        <f t="shared" si="1"/>
        <v>3069600</v>
      </c>
      <c r="JK47" s="15">
        <f t="shared" si="1"/>
        <v>3069620</v>
      </c>
      <c r="JL47" s="15">
        <f t="shared" si="1"/>
        <v>3069640</v>
      </c>
      <c r="JM47" s="15">
        <f t="shared" si="1"/>
        <v>3069660</v>
      </c>
      <c r="JN47" s="15">
        <f t="shared" si="1"/>
        <v>3069680</v>
      </c>
      <c r="JO47" s="15">
        <f t="shared" si="1"/>
        <v>3069700</v>
      </c>
      <c r="JP47" s="15">
        <f t="shared" si="1"/>
        <v>3069720</v>
      </c>
      <c r="JQ47" s="15">
        <f t="shared" si="1"/>
        <v>3069740</v>
      </c>
      <c r="JR47" s="15">
        <f t="shared" si="1"/>
        <v>3069760</v>
      </c>
      <c r="JS47" s="15">
        <f t="shared" si="1"/>
        <v>3069780</v>
      </c>
      <c r="JT47" s="15">
        <f t="shared" si="1"/>
        <v>3069800</v>
      </c>
      <c r="JU47" s="15">
        <f t="shared" si="1"/>
        <v>3069820</v>
      </c>
      <c r="JV47" s="15">
        <f t="shared" si="1"/>
        <v>3069840</v>
      </c>
      <c r="JW47" s="15">
        <f t="shared" si="1"/>
        <v>3069860</v>
      </c>
      <c r="JX47" s="15">
        <f t="shared" si="1"/>
        <v>3069880</v>
      </c>
      <c r="JY47" s="15">
        <f t="shared" si="1"/>
        <v>3069900</v>
      </c>
      <c r="JZ47" s="15">
        <f t="shared" si="1"/>
        <v>3069920</v>
      </c>
      <c r="KA47" s="15">
        <f t="shared" si="1"/>
        <v>3069940</v>
      </c>
      <c r="KB47" s="15">
        <f t="shared" si="1"/>
        <v>3069960</v>
      </c>
      <c r="KC47" s="15">
        <f t="shared" si="1"/>
        <v>3069980</v>
      </c>
      <c r="KD47" s="15">
        <f t="shared" si="1"/>
        <v>3070000</v>
      </c>
      <c r="KE47" s="15">
        <f t="shared" si="1"/>
        <v>3070020</v>
      </c>
      <c r="KF47" s="15">
        <f t="shared" si="1"/>
        <v>3070040</v>
      </c>
      <c r="KG47" s="15">
        <f t="shared" si="1"/>
        <v>3070060</v>
      </c>
      <c r="KH47" s="15">
        <f t="shared" si="1"/>
        <v>3070080</v>
      </c>
      <c r="KI47" s="15">
        <f t="shared" si="1"/>
        <v>3070100</v>
      </c>
      <c r="KJ47" s="15">
        <f t="shared" si="1"/>
        <v>3070120</v>
      </c>
      <c r="KK47" s="15">
        <f t="shared" si="1"/>
        <v>3070140</v>
      </c>
      <c r="KL47" s="15">
        <f t="shared" si="1"/>
        <v>3070160</v>
      </c>
      <c r="KM47" s="15">
        <f t="shared" si="1"/>
        <v>3070180</v>
      </c>
      <c r="KN47" s="15">
        <f t="shared" si="1"/>
        <v>3070200</v>
      </c>
      <c r="KO47" s="15">
        <f t="shared" si="1"/>
        <v>3070220</v>
      </c>
      <c r="KP47" s="15">
        <f t="shared" si="1"/>
        <v>3070240</v>
      </c>
      <c r="KQ47" s="15">
        <f t="shared" si="1"/>
        <v>3070260</v>
      </c>
      <c r="KR47" s="15">
        <f t="shared" si="1"/>
        <v>3070280</v>
      </c>
      <c r="KS47" s="15">
        <f t="shared" si="1"/>
        <v>3070300</v>
      </c>
      <c r="KT47" s="15">
        <f t="shared" si="1"/>
        <v>3070320</v>
      </c>
      <c r="KU47" s="15">
        <f t="shared" si="1"/>
        <v>3070340</v>
      </c>
      <c r="KV47" s="15">
        <f t="shared" si="1"/>
        <v>3070360</v>
      </c>
      <c r="KW47" s="15">
        <f t="shared" si="1"/>
        <v>3070380</v>
      </c>
      <c r="KX47" s="15">
        <f t="shared" si="1"/>
        <v>3070400</v>
      </c>
      <c r="KY47" s="15">
        <f t="shared" si="1"/>
        <v>3070420</v>
      </c>
      <c r="KZ47" s="15">
        <f t="shared" si="1"/>
        <v>3070440</v>
      </c>
      <c r="LA47" s="15">
        <f t="shared" si="1"/>
        <v>3070460</v>
      </c>
      <c r="LB47" s="15">
        <f t="shared" si="1"/>
        <v>3070480</v>
      </c>
      <c r="LC47" s="15">
        <f t="shared" si="1"/>
        <v>3070500</v>
      </c>
      <c r="LD47" s="15">
        <f t="shared" si="1"/>
        <v>3070520</v>
      </c>
      <c r="LE47" s="15">
        <f t="shared" si="1"/>
        <v>3070540</v>
      </c>
      <c r="LF47" s="15">
        <f t="shared" si="1"/>
        <v>3070560</v>
      </c>
      <c r="LG47" s="15">
        <f t="shared" si="1"/>
        <v>3070580</v>
      </c>
      <c r="LH47" s="15">
        <f t="shared" si="1"/>
        <v>3070600</v>
      </c>
      <c r="LI47" s="15">
        <f t="shared" si="1"/>
        <v>3070620</v>
      </c>
      <c r="LJ47" s="15">
        <f t="shared" si="1"/>
        <v>3070640</v>
      </c>
      <c r="LK47" s="15">
        <f t="shared" si="1"/>
        <v>3070660</v>
      </c>
      <c r="LL47" s="15">
        <f t="shared" si="1"/>
        <v>3070680</v>
      </c>
      <c r="LM47" s="15">
        <f t="shared" si="1"/>
        <v>3070700</v>
      </c>
      <c r="LN47" s="15">
        <f t="shared" si="1"/>
        <v>3070720</v>
      </c>
      <c r="LO47" s="15">
        <f t="shared" si="1"/>
        <v>3070740</v>
      </c>
      <c r="LP47" s="15">
        <f t="shared" si="1"/>
        <v>3070760</v>
      </c>
      <c r="LQ47" s="15">
        <f t="shared" si="1"/>
        <v>3070780</v>
      </c>
      <c r="LR47" s="15">
        <f t="shared" si="1"/>
        <v>3070800</v>
      </c>
      <c r="LS47" s="15">
        <f t="shared" si="1"/>
        <v>3070820</v>
      </c>
      <c r="LT47" s="15">
        <f t="shared" si="1"/>
        <v>3070840</v>
      </c>
      <c r="LU47" s="15">
        <f t="shared" si="1"/>
        <v>3070860</v>
      </c>
      <c r="LV47" s="15">
        <f t="shared" si="1"/>
        <v>3070880</v>
      </c>
      <c r="LW47" s="15">
        <f t="shared" si="1"/>
        <v>3070900</v>
      </c>
      <c r="LX47" s="15">
        <f t="shared" si="1"/>
        <v>3070920</v>
      </c>
      <c r="LY47" s="15">
        <f t="shared" si="1"/>
        <v>3070940</v>
      </c>
      <c r="LZ47" s="15">
        <f t="shared" si="1"/>
        <v>3070960</v>
      </c>
      <c r="MA47" s="15">
        <f t="shared" si="1"/>
        <v>3070980</v>
      </c>
      <c r="MB47" s="15">
        <f t="shared" si="1"/>
        <v>3071000</v>
      </c>
      <c r="MC47" s="15">
        <f t="shared" si="1"/>
        <v>3071020</v>
      </c>
      <c r="MD47" s="15">
        <f t="shared" si="1"/>
        <v>3071040</v>
      </c>
      <c r="ME47" s="15">
        <f t="shared" si="1"/>
        <v>3071060</v>
      </c>
      <c r="MF47" s="15">
        <f>GV47+20</f>
        <v>3068300</v>
      </c>
      <c r="MG47" s="15">
        <f t="shared" ref="MG47:OR47" si="2">MF47+20</f>
        <v>3068320</v>
      </c>
      <c r="MH47" s="15">
        <f t="shared" si="2"/>
        <v>3068340</v>
      </c>
      <c r="MI47" s="15">
        <f t="shared" si="2"/>
        <v>3068360</v>
      </c>
      <c r="MJ47" s="15">
        <f t="shared" si="2"/>
        <v>3068380</v>
      </c>
      <c r="MK47" s="15">
        <f t="shared" si="2"/>
        <v>3068400</v>
      </c>
      <c r="ML47" s="15">
        <f t="shared" si="2"/>
        <v>3068420</v>
      </c>
      <c r="MM47" s="15">
        <f t="shared" si="2"/>
        <v>3068440</v>
      </c>
      <c r="MN47" s="15">
        <f t="shared" si="2"/>
        <v>3068460</v>
      </c>
      <c r="MO47" s="15">
        <f t="shared" si="2"/>
        <v>3068480</v>
      </c>
      <c r="MP47" s="15">
        <f t="shared" si="2"/>
        <v>3068500</v>
      </c>
      <c r="MQ47" s="15">
        <f t="shared" si="2"/>
        <v>3068520</v>
      </c>
      <c r="MR47" s="15">
        <f t="shared" si="2"/>
        <v>3068540</v>
      </c>
      <c r="MS47" s="15">
        <f t="shared" si="2"/>
        <v>3068560</v>
      </c>
      <c r="MT47" s="15">
        <f t="shared" si="2"/>
        <v>3068580</v>
      </c>
      <c r="MU47" s="15">
        <f t="shared" si="2"/>
        <v>3068600</v>
      </c>
      <c r="MV47" s="15">
        <f t="shared" si="2"/>
        <v>3068620</v>
      </c>
      <c r="MW47" s="15">
        <f t="shared" si="2"/>
        <v>3068640</v>
      </c>
      <c r="MX47" s="15">
        <f t="shared" si="2"/>
        <v>3068660</v>
      </c>
      <c r="MY47" s="15">
        <f t="shared" si="2"/>
        <v>3068680</v>
      </c>
      <c r="MZ47" s="15">
        <f t="shared" si="2"/>
        <v>3068700</v>
      </c>
      <c r="NA47" s="15">
        <f t="shared" si="2"/>
        <v>3068720</v>
      </c>
      <c r="NB47" s="15">
        <f t="shared" si="2"/>
        <v>3068740</v>
      </c>
      <c r="NC47" s="15">
        <f t="shared" si="2"/>
        <v>3068760</v>
      </c>
      <c r="ND47" s="15">
        <f t="shared" si="2"/>
        <v>3068780</v>
      </c>
      <c r="NE47" s="15">
        <f t="shared" si="2"/>
        <v>3068800</v>
      </c>
      <c r="NF47" s="15">
        <f t="shared" si="2"/>
        <v>3068820</v>
      </c>
      <c r="NG47" s="15">
        <f t="shared" si="2"/>
        <v>3068840</v>
      </c>
      <c r="NH47" s="15">
        <f t="shared" si="2"/>
        <v>3068860</v>
      </c>
      <c r="NI47" s="15">
        <f t="shared" si="2"/>
        <v>3068880</v>
      </c>
      <c r="NJ47" s="15">
        <f t="shared" si="2"/>
        <v>3068900</v>
      </c>
      <c r="NK47" s="15">
        <f t="shared" si="2"/>
        <v>3068920</v>
      </c>
      <c r="NL47" s="15">
        <f t="shared" si="2"/>
        <v>3068940</v>
      </c>
      <c r="NM47" s="15">
        <f t="shared" si="2"/>
        <v>3068960</v>
      </c>
      <c r="NN47" s="15">
        <f t="shared" si="2"/>
        <v>3068980</v>
      </c>
      <c r="NO47" s="15">
        <f t="shared" si="2"/>
        <v>3069000</v>
      </c>
      <c r="NP47" s="15">
        <f t="shared" si="2"/>
        <v>3069020</v>
      </c>
      <c r="NQ47" s="15">
        <f t="shared" si="2"/>
        <v>3069040</v>
      </c>
      <c r="NR47" s="15">
        <f t="shared" si="2"/>
        <v>3069060</v>
      </c>
      <c r="NS47" s="15">
        <f t="shared" si="2"/>
        <v>3069080</v>
      </c>
      <c r="NT47" s="15">
        <f t="shared" si="2"/>
        <v>3069100</v>
      </c>
      <c r="NU47" s="15">
        <f t="shared" si="2"/>
        <v>3069120</v>
      </c>
      <c r="NV47" s="15">
        <f t="shared" si="2"/>
        <v>3069140</v>
      </c>
      <c r="NW47" s="15">
        <f t="shared" si="2"/>
        <v>3069160</v>
      </c>
      <c r="NX47" s="15">
        <f t="shared" si="2"/>
        <v>3069180</v>
      </c>
      <c r="NY47" s="15">
        <f t="shared" si="2"/>
        <v>3069200</v>
      </c>
      <c r="NZ47" s="15">
        <f t="shared" si="2"/>
        <v>3069220</v>
      </c>
      <c r="OA47" s="15">
        <f t="shared" si="2"/>
        <v>3069240</v>
      </c>
      <c r="OB47" s="15">
        <f t="shared" si="2"/>
        <v>3069260</v>
      </c>
      <c r="OC47" s="15">
        <f t="shared" si="2"/>
        <v>3069280</v>
      </c>
      <c r="OD47" s="15">
        <f t="shared" si="2"/>
        <v>3069300</v>
      </c>
      <c r="OE47" s="15">
        <f t="shared" si="2"/>
        <v>3069320</v>
      </c>
      <c r="OF47" s="15">
        <f t="shared" si="2"/>
        <v>3069340</v>
      </c>
      <c r="OG47" s="15">
        <f t="shared" si="2"/>
        <v>3069360</v>
      </c>
      <c r="OH47" s="15">
        <f t="shared" si="2"/>
        <v>3069380</v>
      </c>
      <c r="OI47" s="15">
        <f t="shared" si="2"/>
        <v>3069400</v>
      </c>
      <c r="OJ47" s="15">
        <f t="shared" si="2"/>
        <v>3069420</v>
      </c>
      <c r="OK47" s="15">
        <f t="shared" si="2"/>
        <v>3069440</v>
      </c>
      <c r="OL47" s="15">
        <f t="shared" si="2"/>
        <v>3069460</v>
      </c>
      <c r="OM47" s="15">
        <f t="shared" si="2"/>
        <v>3069480</v>
      </c>
      <c r="ON47" s="15">
        <f t="shared" si="2"/>
        <v>3069500</v>
      </c>
      <c r="OO47" s="15">
        <f t="shared" si="2"/>
        <v>3069520</v>
      </c>
      <c r="OP47" s="15">
        <f t="shared" si="2"/>
        <v>3069540</v>
      </c>
      <c r="OQ47" s="15">
        <f t="shared" si="2"/>
        <v>3069560</v>
      </c>
      <c r="OR47" s="15">
        <f t="shared" si="2"/>
        <v>3069580</v>
      </c>
      <c r="OS47" s="15">
        <f t="shared" ref="OS47:RD47" si="3">OR47+20</f>
        <v>3069600</v>
      </c>
      <c r="OT47" s="15">
        <f t="shared" si="3"/>
        <v>3069620</v>
      </c>
      <c r="OU47" s="15">
        <f t="shared" si="3"/>
        <v>3069640</v>
      </c>
      <c r="OV47" s="15">
        <f t="shared" si="3"/>
        <v>3069660</v>
      </c>
      <c r="OW47" s="15">
        <f t="shared" si="3"/>
        <v>3069680</v>
      </c>
      <c r="OX47" s="15">
        <f t="shared" si="3"/>
        <v>3069700</v>
      </c>
      <c r="OY47" s="15">
        <f t="shared" si="3"/>
        <v>3069720</v>
      </c>
      <c r="OZ47" s="15">
        <f t="shared" si="3"/>
        <v>3069740</v>
      </c>
      <c r="PA47" s="15">
        <f t="shared" si="3"/>
        <v>3069760</v>
      </c>
      <c r="PB47" s="15">
        <f t="shared" si="3"/>
        <v>3069780</v>
      </c>
      <c r="PC47" s="15">
        <f t="shared" si="3"/>
        <v>3069800</v>
      </c>
      <c r="PD47" s="15">
        <f t="shared" si="3"/>
        <v>3069820</v>
      </c>
      <c r="PE47" s="15">
        <f t="shared" si="3"/>
        <v>3069840</v>
      </c>
      <c r="PF47" s="15">
        <f t="shared" si="3"/>
        <v>3069860</v>
      </c>
      <c r="PG47" s="15">
        <f t="shared" si="3"/>
        <v>3069880</v>
      </c>
      <c r="PH47" s="15">
        <f t="shared" si="3"/>
        <v>3069900</v>
      </c>
      <c r="PI47" s="15">
        <f t="shared" si="3"/>
        <v>3069920</v>
      </c>
      <c r="PJ47" s="15">
        <f t="shared" si="3"/>
        <v>3069940</v>
      </c>
      <c r="PK47" s="15">
        <f t="shared" si="3"/>
        <v>3069960</v>
      </c>
      <c r="PL47" s="15">
        <f t="shared" si="3"/>
        <v>3069980</v>
      </c>
      <c r="PM47" s="15">
        <f t="shared" si="3"/>
        <v>3070000</v>
      </c>
      <c r="PN47" s="15">
        <f t="shared" si="3"/>
        <v>3070020</v>
      </c>
      <c r="PO47" s="15">
        <f t="shared" si="3"/>
        <v>3070040</v>
      </c>
      <c r="PP47" s="15">
        <f t="shared" si="3"/>
        <v>3070060</v>
      </c>
      <c r="PQ47" s="15">
        <f t="shared" si="3"/>
        <v>3070080</v>
      </c>
      <c r="PR47" s="15">
        <f t="shared" si="3"/>
        <v>3070100</v>
      </c>
      <c r="PS47" s="15">
        <f t="shared" si="3"/>
        <v>3070120</v>
      </c>
      <c r="PT47" s="15">
        <f t="shared" si="3"/>
        <v>3070140</v>
      </c>
      <c r="PU47" s="15">
        <f t="shared" si="3"/>
        <v>3070160</v>
      </c>
      <c r="PV47" s="15">
        <f t="shared" si="3"/>
        <v>3070180</v>
      </c>
      <c r="PW47" s="15">
        <f t="shared" si="3"/>
        <v>3070200</v>
      </c>
      <c r="PX47" s="15">
        <f t="shared" si="3"/>
        <v>3070220</v>
      </c>
      <c r="PY47" s="15">
        <f t="shared" si="3"/>
        <v>3070240</v>
      </c>
      <c r="PZ47" s="15">
        <f t="shared" si="3"/>
        <v>3070260</v>
      </c>
      <c r="QA47" s="15">
        <f t="shared" si="3"/>
        <v>3070280</v>
      </c>
      <c r="QB47" s="15">
        <f t="shared" si="3"/>
        <v>3070300</v>
      </c>
      <c r="QC47" s="15">
        <f t="shared" si="3"/>
        <v>3070320</v>
      </c>
      <c r="QD47" s="15">
        <f t="shared" si="3"/>
        <v>3070340</v>
      </c>
      <c r="QE47" s="15">
        <f t="shared" si="3"/>
        <v>3070360</v>
      </c>
      <c r="QF47" s="15">
        <f t="shared" si="3"/>
        <v>3070380</v>
      </c>
      <c r="QG47" s="15">
        <f t="shared" si="3"/>
        <v>3070400</v>
      </c>
      <c r="QH47" s="15">
        <f t="shared" si="3"/>
        <v>3070420</v>
      </c>
      <c r="QI47" s="15">
        <f t="shared" si="3"/>
        <v>3070440</v>
      </c>
      <c r="QJ47" s="15">
        <f t="shared" si="3"/>
        <v>3070460</v>
      </c>
      <c r="QK47" s="15">
        <f t="shared" si="3"/>
        <v>3070480</v>
      </c>
      <c r="QL47" s="15">
        <f t="shared" si="3"/>
        <v>3070500</v>
      </c>
      <c r="QM47" s="15">
        <f t="shared" si="3"/>
        <v>3070520</v>
      </c>
      <c r="QN47" s="15">
        <f t="shared" si="3"/>
        <v>3070540</v>
      </c>
      <c r="QO47" s="15">
        <f t="shared" si="3"/>
        <v>3070560</v>
      </c>
      <c r="QP47" s="15">
        <f t="shared" si="3"/>
        <v>3070580</v>
      </c>
      <c r="QQ47" s="15">
        <f t="shared" si="3"/>
        <v>3070600</v>
      </c>
      <c r="QR47" s="15">
        <f t="shared" si="3"/>
        <v>3070620</v>
      </c>
      <c r="QS47" s="15">
        <f t="shared" si="3"/>
        <v>3070640</v>
      </c>
      <c r="QT47" s="15">
        <f t="shared" si="3"/>
        <v>3070660</v>
      </c>
      <c r="QU47" s="15">
        <f t="shared" si="3"/>
        <v>3070680</v>
      </c>
      <c r="QV47" s="15">
        <f t="shared" si="3"/>
        <v>3070700</v>
      </c>
      <c r="QW47" s="15">
        <f t="shared" si="3"/>
        <v>3070720</v>
      </c>
      <c r="QX47" s="15">
        <f t="shared" si="3"/>
        <v>3070740</v>
      </c>
      <c r="QY47" s="15">
        <f t="shared" si="3"/>
        <v>3070760</v>
      </c>
      <c r="QZ47" s="15">
        <f t="shared" si="3"/>
        <v>3070780</v>
      </c>
      <c r="RA47" s="15">
        <f t="shared" si="3"/>
        <v>3070800</v>
      </c>
      <c r="RB47" s="15">
        <f t="shared" si="3"/>
        <v>3070820</v>
      </c>
      <c r="RC47" s="15">
        <f t="shared" si="3"/>
        <v>3070840</v>
      </c>
      <c r="RD47" s="15">
        <f t="shared" si="3"/>
        <v>3070860</v>
      </c>
      <c r="RE47" s="15">
        <f t="shared" ref="RE47:TP47" si="4">RD47+20</f>
        <v>3070880</v>
      </c>
      <c r="RF47" s="15">
        <f t="shared" si="4"/>
        <v>3070900</v>
      </c>
      <c r="RG47" s="15">
        <f t="shared" si="4"/>
        <v>3070920</v>
      </c>
      <c r="RH47" s="15">
        <f t="shared" si="4"/>
        <v>3070940</v>
      </c>
      <c r="RI47" s="15">
        <f t="shared" si="4"/>
        <v>3070960</v>
      </c>
      <c r="RJ47" s="15">
        <f t="shared" si="4"/>
        <v>3070980</v>
      </c>
      <c r="RK47" s="15">
        <f t="shared" si="4"/>
        <v>3071000</v>
      </c>
      <c r="RL47" s="15">
        <f t="shared" si="4"/>
        <v>3071020</v>
      </c>
      <c r="RM47" s="15">
        <f t="shared" si="4"/>
        <v>3071040</v>
      </c>
      <c r="RN47" s="15">
        <f t="shared" si="4"/>
        <v>3071060</v>
      </c>
      <c r="RO47" s="15">
        <f t="shared" si="4"/>
        <v>3071080</v>
      </c>
      <c r="RP47" s="15">
        <f t="shared" si="4"/>
        <v>3071100</v>
      </c>
      <c r="RQ47" s="15">
        <f t="shared" si="4"/>
        <v>3071120</v>
      </c>
      <c r="RR47" s="15">
        <f t="shared" si="4"/>
        <v>3071140</v>
      </c>
      <c r="RS47" s="15">
        <f t="shared" si="4"/>
        <v>3071160</v>
      </c>
      <c r="RT47" s="15">
        <f t="shared" si="4"/>
        <v>3071180</v>
      </c>
      <c r="RU47" s="15">
        <f t="shared" si="4"/>
        <v>3071200</v>
      </c>
      <c r="RV47" s="15">
        <f t="shared" si="4"/>
        <v>3071220</v>
      </c>
      <c r="RW47" s="15">
        <f t="shared" si="4"/>
        <v>3071240</v>
      </c>
      <c r="RX47" s="15">
        <f t="shared" si="4"/>
        <v>3071260</v>
      </c>
      <c r="RY47" s="15">
        <f t="shared" si="4"/>
        <v>3071280</v>
      </c>
      <c r="RZ47" s="15">
        <f t="shared" si="4"/>
        <v>3071300</v>
      </c>
      <c r="SA47" s="15">
        <f t="shared" si="4"/>
        <v>3071320</v>
      </c>
      <c r="SB47" s="15">
        <f t="shared" si="4"/>
        <v>3071340</v>
      </c>
      <c r="SC47" s="15">
        <f t="shared" si="4"/>
        <v>3071360</v>
      </c>
      <c r="SD47" s="15">
        <f t="shared" si="4"/>
        <v>3071380</v>
      </c>
      <c r="SE47" s="15">
        <f t="shared" si="4"/>
        <v>3071400</v>
      </c>
      <c r="SF47" s="15">
        <f t="shared" si="4"/>
        <v>3071420</v>
      </c>
      <c r="SG47" s="15">
        <f t="shared" si="4"/>
        <v>3071440</v>
      </c>
      <c r="SH47" s="15">
        <f t="shared" si="4"/>
        <v>3071460</v>
      </c>
      <c r="SI47" s="15">
        <f t="shared" si="4"/>
        <v>3071480</v>
      </c>
      <c r="SJ47" s="15">
        <f t="shared" si="4"/>
        <v>3071500</v>
      </c>
      <c r="SK47" s="15">
        <f t="shared" si="4"/>
        <v>3071520</v>
      </c>
      <c r="SL47" s="15">
        <f t="shared" si="4"/>
        <v>3071540</v>
      </c>
      <c r="SM47" s="15">
        <f t="shared" si="4"/>
        <v>3071560</v>
      </c>
      <c r="SN47" s="15">
        <f t="shared" si="4"/>
        <v>3071580</v>
      </c>
      <c r="SO47" s="15">
        <f t="shared" si="4"/>
        <v>3071600</v>
      </c>
      <c r="SP47" s="15">
        <f t="shared" si="4"/>
        <v>3071620</v>
      </c>
      <c r="SQ47" s="15">
        <f t="shared" si="4"/>
        <v>3071640</v>
      </c>
      <c r="SR47" s="15">
        <f t="shared" si="4"/>
        <v>3071660</v>
      </c>
      <c r="SS47" s="15">
        <f t="shared" si="4"/>
        <v>3071680</v>
      </c>
      <c r="ST47" s="15">
        <f t="shared" si="4"/>
        <v>3071700</v>
      </c>
      <c r="SU47" s="15">
        <f t="shared" si="4"/>
        <v>3071720</v>
      </c>
      <c r="SV47" s="15">
        <f t="shared" si="4"/>
        <v>3071740</v>
      </c>
      <c r="SW47" s="15">
        <f t="shared" si="4"/>
        <v>3071760</v>
      </c>
      <c r="SX47" s="15">
        <f t="shared" si="4"/>
        <v>3071780</v>
      </c>
      <c r="SY47" s="15">
        <f t="shared" si="4"/>
        <v>3071800</v>
      </c>
      <c r="SZ47" s="15">
        <f t="shared" si="4"/>
        <v>3071820</v>
      </c>
      <c r="TA47" s="15">
        <f t="shared" si="4"/>
        <v>3071840</v>
      </c>
      <c r="TB47" s="15">
        <f t="shared" si="4"/>
        <v>3071860</v>
      </c>
      <c r="TC47" s="15">
        <f t="shared" si="4"/>
        <v>3071880</v>
      </c>
      <c r="TD47" s="15">
        <f t="shared" si="4"/>
        <v>3071900</v>
      </c>
      <c r="TE47" s="15">
        <f t="shared" si="4"/>
        <v>3071920</v>
      </c>
      <c r="TF47" s="15">
        <f t="shared" si="4"/>
        <v>3071940</v>
      </c>
      <c r="TG47" s="15">
        <f t="shared" si="4"/>
        <v>3071960</v>
      </c>
      <c r="TH47" s="15">
        <f t="shared" si="4"/>
        <v>3071980</v>
      </c>
      <c r="TI47" s="15">
        <f t="shared" si="4"/>
        <v>3072000</v>
      </c>
      <c r="TJ47" s="15">
        <f t="shared" si="4"/>
        <v>3072020</v>
      </c>
      <c r="TK47" s="15">
        <f t="shared" si="4"/>
        <v>3072040</v>
      </c>
      <c r="TL47" s="15">
        <f t="shared" si="4"/>
        <v>3072060</v>
      </c>
      <c r="TM47" s="15">
        <f t="shared" si="4"/>
        <v>3072080</v>
      </c>
      <c r="TN47" s="15">
        <f t="shared" si="4"/>
        <v>3072100</v>
      </c>
      <c r="TO47" s="15">
        <f t="shared" si="4"/>
        <v>3072120</v>
      </c>
      <c r="TP47" s="15">
        <f t="shared" si="4"/>
        <v>3072140</v>
      </c>
      <c r="TQ47" s="15">
        <f t="shared" ref="TQ47:WB47" si="5">TP47+20</f>
        <v>3072160</v>
      </c>
      <c r="TR47" s="15">
        <f t="shared" si="5"/>
        <v>3072180</v>
      </c>
      <c r="TS47" s="15">
        <f t="shared" si="5"/>
        <v>3072200</v>
      </c>
      <c r="TT47" s="15">
        <f t="shared" si="5"/>
        <v>3072220</v>
      </c>
      <c r="TU47" s="15">
        <f t="shared" si="5"/>
        <v>3072240</v>
      </c>
      <c r="TV47" s="15">
        <f t="shared" si="5"/>
        <v>3072260</v>
      </c>
      <c r="TW47" s="15">
        <f t="shared" si="5"/>
        <v>3072280</v>
      </c>
      <c r="TX47" s="15">
        <f t="shared" si="5"/>
        <v>3072300</v>
      </c>
      <c r="TY47" s="15">
        <f t="shared" si="5"/>
        <v>3072320</v>
      </c>
      <c r="TZ47" s="15">
        <f t="shared" si="5"/>
        <v>3072340</v>
      </c>
      <c r="UA47" s="15">
        <f t="shared" si="5"/>
        <v>3072360</v>
      </c>
      <c r="UB47" s="15">
        <f t="shared" si="5"/>
        <v>3072380</v>
      </c>
      <c r="UC47" s="15">
        <f t="shared" si="5"/>
        <v>3072400</v>
      </c>
      <c r="UD47" s="15">
        <f t="shared" si="5"/>
        <v>3072420</v>
      </c>
      <c r="UE47" s="15">
        <f t="shared" si="5"/>
        <v>3072440</v>
      </c>
      <c r="UF47" s="15">
        <f t="shared" si="5"/>
        <v>3072460</v>
      </c>
      <c r="UG47" s="15">
        <f t="shared" si="5"/>
        <v>3072480</v>
      </c>
      <c r="UH47" s="15">
        <f t="shared" si="5"/>
        <v>3072500</v>
      </c>
      <c r="UI47" s="15">
        <f t="shared" si="5"/>
        <v>3072520</v>
      </c>
      <c r="UJ47" s="15">
        <f t="shared" si="5"/>
        <v>3072540</v>
      </c>
      <c r="UK47" s="15">
        <f t="shared" si="5"/>
        <v>3072560</v>
      </c>
      <c r="UL47" s="15">
        <f t="shared" si="5"/>
        <v>3072580</v>
      </c>
      <c r="UM47" s="15">
        <f t="shared" si="5"/>
        <v>3072600</v>
      </c>
      <c r="UN47" s="15">
        <f t="shared" si="5"/>
        <v>3072620</v>
      </c>
      <c r="UO47" s="15">
        <f t="shared" si="5"/>
        <v>3072640</v>
      </c>
      <c r="UP47" s="15">
        <f t="shared" si="5"/>
        <v>3072660</v>
      </c>
      <c r="UQ47" s="15">
        <f t="shared" si="5"/>
        <v>3072680</v>
      </c>
      <c r="UR47" s="15">
        <f t="shared" si="5"/>
        <v>3072700</v>
      </c>
      <c r="US47" s="15">
        <f t="shared" si="5"/>
        <v>3072720</v>
      </c>
      <c r="UT47" s="15">
        <f t="shared" si="5"/>
        <v>3072740</v>
      </c>
      <c r="UU47" s="15">
        <f t="shared" si="5"/>
        <v>3072760</v>
      </c>
      <c r="UV47" s="15">
        <f t="shared" si="5"/>
        <v>3072780</v>
      </c>
      <c r="UW47" s="15">
        <f t="shared" si="5"/>
        <v>3072800</v>
      </c>
      <c r="UX47" s="15">
        <f t="shared" si="5"/>
        <v>3072820</v>
      </c>
      <c r="UY47" s="15">
        <f t="shared" si="5"/>
        <v>3072840</v>
      </c>
      <c r="UZ47" s="15">
        <f t="shared" si="5"/>
        <v>3072860</v>
      </c>
      <c r="VA47" s="15">
        <f t="shared" si="5"/>
        <v>3072880</v>
      </c>
      <c r="VB47" s="15">
        <f t="shared" si="5"/>
        <v>3072900</v>
      </c>
      <c r="VC47" s="15">
        <f t="shared" si="5"/>
        <v>3072920</v>
      </c>
      <c r="VD47" s="15">
        <f t="shared" si="5"/>
        <v>3072940</v>
      </c>
      <c r="VE47" s="15">
        <f t="shared" si="5"/>
        <v>3072960</v>
      </c>
      <c r="VF47" s="15">
        <f t="shared" si="5"/>
        <v>3072980</v>
      </c>
      <c r="VG47" s="15">
        <f t="shared" si="5"/>
        <v>3073000</v>
      </c>
      <c r="VH47" s="15">
        <f t="shared" si="5"/>
        <v>3073020</v>
      </c>
      <c r="VI47" s="15">
        <f t="shared" si="5"/>
        <v>3073040</v>
      </c>
      <c r="VJ47" s="15">
        <f t="shared" si="5"/>
        <v>3073060</v>
      </c>
      <c r="VK47" s="15">
        <f t="shared" si="5"/>
        <v>3073080</v>
      </c>
      <c r="VL47" s="15">
        <f t="shared" si="5"/>
        <v>3073100</v>
      </c>
      <c r="VM47" s="15">
        <f t="shared" si="5"/>
        <v>3073120</v>
      </c>
      <c r="VN47" s="15">
        <f t="shared" si="5"/>
        <v>3073140</v>
      </c>
      <c r="VO47" s="15">
        <f t="shared" si="5"/>
        <v>3073160</v>
      </c>
      <c r="VP47" s="15">
        <f t="shared" si="5"/>
        <v>3073180</v>
      </c>
      <c r="VQ47" s="15">
        <f t="shared" si="5"/>
        <v>3073200</v>
      </c>
      <c r="VR47" s="15">
        <f t="shared" si="5"/>
        <v>3073220</v>
      </c>
      <c r="VS47" s="15">
        <f t="shared" si="5"/>
        <v>3073240</v>
      </c>
      <c r="VT47" s="15">
        <f t="shared" si="5"/>
        <v>3073260</v>
      </c>
      <c r="VU47" s="15">
        <f t="shared" si="5"/>
        <v>3073280</v>
      </c>
      <c r="VV47" s="15">
        <f t="shared" si="5"/>
        <v>3073300</v>
      </c>
      <c r="VW47" s="15">
        <f t="shared" si="5"/>
        <v>3073320</v>
      </c>
      <c r="VX47" s="15">
        <f t="shared" si="5"/>
        <v>3073340</v>
      </c>
      <c r="VY47" s="15">
        <f t="shared" si="5"/>
        <v>3073360</v>
      </c>
      <c r="VZ47" s="15">
        <f t="shared" si="5"/>
        <v>3073380</v>
      </c>
      <c r="WA47" s="15">
        <f t="shared" si="5"/>
        <v>3073400</v>
      </c>
      <c r="WB47" s="15">
        <f t="shared" si="5"/>
        <v>3073420</v>
      </c>
      <c r="WC47" s="15">
        <f t="shared" ref="WC47:YN47" si="6">WB47+20</f>
        <v>3073440</v>
      </c>
      <c r="WD47" s="15">
        <f t="shared" si="6"/>
        <v>3073460</v>
      </c>
      <c r="WE47" s="15">
        <f t="shared" si="6"/>
        <v>3073480</v>
      </c>
      <c r="WF47" s="15">
        <f t="shared" si="6"/>
        <v>3073500</v>
      </c>
      <c r="WG47" s="15">
        <f t="shared" si="6"/>
        <v>3073520</v>
      </c>
      <c r="WH47" s="15">
        <f t="shared" si="6"/>
        <v>3073540</v>
      </c>
      <c r="WI47" s="15">
        <f t="shared" si="6"/>
        <v>3073560</v>
      </c>
      <c r="WJ47" s="15">
        <f t="shared" si="6"/>
        <v>3073580</v>
      </c>
      <c r="WK47" s="15">
        <f t="shared" si="6"/>
        <v>3073600</v>
      </c>
      <c r="WL47" s="15">
        <f t="shared" si="6"/>
        <v>3073620</v>
      </c>
      <c r="WM47" s="15">
        <f t="shared" si="6"/>
        <v>3073640</v>
      </c>
      <c r="WN47" s="15">
        <f t="shared" si="6"/>
        <v>3073660</v>
      </c>
      <c r="WO47" s="15">
        <f t="shared" si="6"/>
        <v>3073680</v>
      </c>
      <c r="WP47" s="15">
        <f t="shared" si="6"/>
        <v>3073700</v>
      </c>
      <c r="WQ47" s="15">
        <f t="shared" si="6"/>
        <v>3073720</v>
      </c>
      <c r="WR47" s="15">
        <f t="shared" si="6"/>
        <v>3073740</v>
      </c>
      <c r="WS47" s="15">
        <f t="shared" si="6"/>
        <v>3073760</v>
      </c>
      <c r="WT47" s="15">
        <f t="shared" si="6"/>
        <v>3073780</v>
      </c>
      <c r="WU47" s="15">
        <f t="shared" si="6"/>
        <v>3073800</v>
      </c>
      <c r="WV47" s="15">
        <f t="shared" si="6"/>
        <v>3073820</v>
      </c>
      <c r="WW47" s="15">
        <f t="shared" si="6"/>
        <v>3073840</v>
      </c>
      <c r="WX47" s="15">
        <f t="shared" si="6"/>
        <v>3073860</v>
      </c>
      <c r="WY47" s="15">
        <f t="shared" si="6"/>
        <v>3073880</v>
      </c>
      <c r="WZ47" s="15">
        <f t="shared" si="6"/>
        <v>3073900</v>
      </c>
      <c r="XA47" s="15">
        <f t="shared" si="6"/>
        <v>3073920</v>
      </c>
      <c r="XB47" s="15">
        <f t="shared" si="6"/>
        <v>3073940</v>
      </c>
      <c r="XC47" s="15">
        <f t="shared" si="6"/>
        <v>3073960</v>
      </c>
      <c r="XD47" s="15">
        <f t="shared" si="6"/>
        <v>3073980</v>
      </c>
      <c r="XE47" s="15">
        <f t="shared" si="6"/>
        <v>3074000</v>
      </c>
      <c r="XF47" s="15">
        <f t="shared" si="6"/>
        <v>3074020</v>
      </c>
      <c r="XG47" s="15">
        <f t="shared" si="6"/>
        <v>3074040</v>
      </c>
      <c r="XH47" s="15">
        <f t="shared" si="6"/>
        <v>3074060</v>
      </c>
      <c r="XI47" s="15">
        <f t="shared" si="6"/>
        <v>3074080</v>
      </c>
      <c r="XJ47" s="15">
        <f t="shared" si="6"/>
        <v>3074100</v>
      </c>
      <c r="XK47" s="15">
        <f t="shared" si="6"/>
        <v>3074120</v>
      </c>
      <c r="XL47" s="15">
        <f t="shared" si="6"/>
        <v>3074140</v>
      </c>
      <c r="XM47" s="15">
        <f t="shared" si="6"/>
        <v>3074160</v>
      </c>
      <c r="XN47" s="15">
        <f t="shared" si="6"/>
        <v>3074180</v>
      </c>
      <c r="XO47" s="15">
        <f t="shared" si="6"/>
        <v>3074200</v>
      </c>
      <c r="XP47" s="15">
        <f t="shared" si="6"/>
        <v>3074220</v>
      </c>
      <c r="XQ47" s="15">
        <f t="shared" si="6"/>
        <v>3074240</v>
      </c>
      <c r="XR47" s="15">
        <f t="shared" si="6"/>
        <v>3074260</v>
      </c>
      <c r="XS47" s="15">
        <f t="shared" si="6"/>
        <v>3074280</v>
      </c>
      <c r="XT47" s="15">
        <f t="shared" si="6"/>
        <v>3074300</v>
      </c>
      <c r="XU47" s="15">
        <f t="shared" si="6"/>
        <v>3074320</v>
      </c>
      <c r="XV47" s="15">
        <f t="shared" si="6"/>
        <v>3074340</v>
      </c>
      <c r="XW47" s="15">
        <f t="shared" si="6"/>
        <v>3074360</v>
      </c>
      <c r="XX47" s="15">
        <f t="shared" si="6"/>
        <v>3074380</v>
      </c>
      <c r="XY47" s="15">
        <f t="shared" si="6"/>
        <v>3074400</v>
      </c>
      <c r="XZ47" s="15">
        <f t="shared" si="6"/>
        <v>3074420</v>
      </c>
      <c r="YA47" s="15">
        <f t="shared" si="6"/>
        <v>3074440</v>
      </c>
      <c r="YB47" s="15">
        <f t="shared" si="6"/>
        <v>3074460</v>
      </c>
      <c r="YC47" s="15">
        <f t="shared" si="6"/>
        <v>3074480</v>
      </c>
      <c r="YD47" s="15">
        <f t="shared" si="6"/>
        <v>3074500</v>
      </c>
      <c r="YE47" s="15">
        <f t="shared" si="6"/>
        <v>3074520</v>
      </c>
      <c r="YF47" s="15">
        <f t="shared" si="6"/>
        <v>3074540</v>
      </c>
      <c r="YG47" s="15">
        <f t="shared" si="6"/>
        <v>3074560</v>
      </c>
      <c r="YH47" s="15">
        <f t="shared" si="6"/>
        <v>3074580</v>
      </c>
      <c r="YI47" s="15">
        <f t="shared" si="6"/>
        <v>3074600</v>
      </c>
      <c r="YJ47" s="15">
        <f t="shared" si="6"/>
        <v>3074620</v>
      </c>
      <c r="YK47" s="15">
        <f t="shared" si="6"/>
        <v>3074640</v>
      </c>
      <c r="YL47" s="15">
        <f t="shared" si="6"/>
        <v>3074660</v>
      </c>
      <c r="YM47" s="15">
        <f t="shared" si="6"/>
        <v>3074680</v>
      </c>
      <c r="YN47" s="15">
        <f t="shared" si="6"/>
        <v>3074700</v>
      </c>
      <c r="YO47" s="15">
        <f t="shared" ref="YO47:AAZ47" si="7">YN47+20</f>
        <v>3074720</v>
      </c>
      <c r="YP47" s="15">
        <f t="shared" si="7"/>
        <v>3074740</v>
      </c>
      <c r="YQ47" s="15">
        <f t="shared" si="7"/>
        <v>3074760</v>
      </c>
      <c r="YR47" s="15">
        <f t="shared" si="7"/>
        <v>3074780</v>
      </c>
      <c r="YS47" s="15">
        <f t="shared" si="7"/>
        <v>3074800</v>
      </c>
      <c r="YT47" s="15">
        <f t="shared" si="7"/>
        <v>3074820</v>
      </c>
      <c r="YU47" s="15">
        <f t="shared" si="7"/>
        <v>3074840</v>
      </c>
      <c r="YV47" s="15">
        <f t="shared" si="7"/>
        <v>3074860</v>
      </c>
      <c r="YW47" s="15">
        <f t="shared" si="7"/>
        <v>3074880</v>
      </c>
      <c r="YX47" s="15">
        <f t="shared" si="7"/>
        <v>3074900</v>
      </c>
      <c r="YY47" s="15">
        <f t="shared" si="7"/>
        <v>3074920</v>
      </c>
      <c r="YZ47" s="15">
        <f t="shared" si="7"/>
        <v>3074940</v>
      </c>
      <c r="ZA47" s="15">
        <f t="shared" si="7"/>
        <v>3074960</v>
      </c>
      <c r="ZB47" s="15">
        <f t="shared" si="7"/>
        <v>3074980</v>
      </c>
      <c r="ZC47" s="15">
        <f t="shared" si="7"/>
        <v>3075000</v>
      </c>
      <c r="ZD47" s="15">
        <f t="shared" si="7"/>
        <v>3075020</v>
      </c>
      <c r="ZE47" s="15">
        <f t="shared" si="7"/>
        <v>3075040</v>
      </c>
      <c r="ZF47" s="15">
        <f t="shared" si="7"/>
        <v>3075060</v>
      </c>
      <c r="ZG47" s="15">
        <f t="shared" si="7"/>
        <v>3075080</v>
      </c>
      <c r="ZH47" s="15">
        <f t="shared" si="7"/>
        <v>3075100</v>
      </c>
      <c r="ZI47" s="15">
        <f t="shared" si="7"/>
        <v>3075120</v>
      </c>
      <c r="ZJ47" s="15">
        <f t="shared" si="7"/>
        <v>3075140</v>
      </c>
      <c r="ZK47" s="15">
        <f t="shared" si="7"/>
        <v>3075160</v>
      </c>
      <c r="ZL47" s="15">
        <f t="shared" si="7"/>
        <v>3075180</v>
      </c>
      <c r="ZM47" s="15">
        <f t="shared" si="7"/>
        <v>3075200</v>
      </c>
      <c r="ZN47" s="15">
        <f t="shared" si="7"/>
        <v>3075220</v>
      </c>
      <c r="ZO47" s="15">
        <f t="shared" si="7"/>
        <v>3075240</v>
      </c>
      <c r="ZP47" s="15">
        <f t="shared" si="7"/>
        <v>3075260</v>
      </c>
      <c r="ZQ47" s="15">
        <f t="shared" si="7"/>
        <v>3075280</v>
      </c>
      <c r="ZR47" s="15">
        <f t="shared" si="7"/>
        <v>3075300</v>
      </c>
      <c r="ZS47" s="15">
        <f t="shared" si="7"/>
        <v>3075320</v>
      </c>
      <c r="ZT47" s="15">
        <f t="shared" si="7"/>
        <v>3075340</v>
      </c>
      <c r="ZU47" s="15">
        <f t="shared" si="7"/>
        <v>3075360</v>
      </c>
      <c r="ZV47" s="15">
        <f t="shared" si="7"/>
        <v>3075380</v>
      </c>
      <c r="ZW47" s="15">
        <f t="shared" si="7"/>
        <v>3075400</v>
      </c>
      <c r="ZX47" s="15">
        <f t="shared" si="7"/>
        <v>3075420</v>
      </c>
      <c r="ZY47" s="15">
        <f t="shared" si="7"/>
        <v>3075440</v>
      </c>
      <c r="ZZ47" s="15">
        <f t="shared" si="7"/>
        <v>3075460</v>
      </c>
      <c r="AAA47" s="15">
        <f t="shared" si="7"/>
        <v>3075480</v>
      </c>
      <c r="AAB47" s="15">
        <f t="shared" si="7"/>
        <v>3075500</v>
      </c>
      <c r="AAC47" s="15">
        <f t="shared" si="7"/>
        <v>3075520</v>
      </c>
      <c r="AAD47" s="15">
        <f t="shared" si="7"/>
        <v>3075540</v>
      </c>
      <c r="AAE47" s="15">
        <f t="shared" si="7"/>
        <v>3075560</v>
      </c>
      <c r="AAF47" s="15">
        <f t="shared" si="7"/>
        <v>3075580</v>
      </c>
      <c r="AAG47" s="15">
        <f t="shared" si="7"/>
        <v>3075600</v>
      </c>
      <c r="AAH47" s="15">
        <f t="shared" si="7"/>
        <v>3075620</v>
      </c>
      <c r="AAI47" s="15">
        <f t="shared" si="7"/>
        <v>3075640</v>
      </c>
      <c r="AAJ47" s="15">
        <f t="shared" si="7"/>
        <v>3075660</v>
      </c>
      <c r="AAK47" s="15">
        <f t="shared" si="7"/>
        <v>3075680</v>
      </c>
      <c r="AAL47" s="15">
        <f t="shared" si="7"/>
        <v>3075700</v>
      </c>
      <c r="AAM47" s="15">
        <f t="shared" si="7"/>
        <v>3075720</v>
      </c>
      <c r="AAN47" s="15">
        <f t="shared" si="7"/>
        <v>3075740</v>
      </c>
      <c r="AAO47" s="15">
        <f t="shared" si="7"/>
        <v>3075760</v>
      </c>
      <c r="AAP47" s="15">
        <f t="shared" si="7"/>
        <v>3075780</v>
      </c>
      <c r="AAQ47" s="15">
        <f t="shared" si="7"/>
        <v>3075800</v>
      </c>
      <c r="AAR47" s="15">
        <f t="shared" si="7"/>
        <v>3075820</v>
      </c>
      <c r="AAS47" s="15">
        <f t="shared" si="7"/>
        <v>3075840</v>
      </c>
      <c r="AAT47" s="15">
        <f t="shared" si="7"/>
        <v>3075860</v>
      </c>
      <c r="AAU47" s="15">
        <f t="shared" si="7"/>
        <v>3075880</v>
      </c>
      <c r="AAV47" s="15">
        <f t="shared" si="7"/>
        <v>3075900</v>
      </c>
      <c r="AAW47" s="15">
        <f t="shared" si="7"/>
        <v>3075920</v>
      </c>
      <c r="AAX47" s="15">
        <f t="shared" si="7"/>
        <v>3075940</v>
      </c>
      <c r="AAY47" s="15">
        <f t="shared" si="7"/>
        <v>3075960</v>
      </c>
      <c r="AAZ47" s="15">
        <f t="shared" si="7"/>
        <v>3075980</v>
      </c>
      <c r="ABA47" s="15">
        <f t="shared" ref="ABA47:ADL47" si="8">AAZ47+20</f>
        <v>3076000</v>
      </c>
      <c r="ABB47" s="15">
        <f t="shared" si="8"/>
        <v>3076020</v>
      </c>
      <c r="ABC47" s="15">
        <f t="shared" si="8"/>
        <v>3076040</v>
      </c>
      <c r="ABD47" s="15">
        <f t="shared" si="8"/>
        <v>3076060</v>
      </c>
      <c r="ABE47" s="15">
        <f t="shared" si="8"/>
        <v>3076080</v>
      </c>
      <c r="ABF47" s="15">
        <f t="shared" si="8"/>
        <v>3076100</v>
      </c>
      <c r="ABG47" s="15">
        <f t="shared" si="8"/>
        <v>3076120</v>
      </c>
      <c r="ABH47" s="15">
        <f t="shared" si="8"/>
        <v>3076140</v>
      </c>
      <c r="ABI47" s="15">
        <f t="shared" si="8"/>
        <v>3076160</v>
      </c>
      <c r="ABJ47" s="15">
        <f t="shared" si="8"/>
        <v>3076180</v>
      </c>
      <c r="ABK47" s="15">
        <f t="shared" si="8"/>
        <v>3076200</v>
      </c>
      <c r="ABL47" s="15">
        <f t="shared" si="8"/>
        <v>3076220</v>
      </c>
      <c r="ABM47" s="15">
        <f t="shared" si="8"/>
        <v>3076240</v>
      </c>
      <c r="ABN47" s="15">
        <f t="shared" si="8"/>
        <v>3076260</v>
      </c>
      <c r="ABO47" s="15">
        <f t="shared" si="8"/>
        <v>3076280</v>
      </c>
      <c r="ABP47" s="15">
        <f t="shared" si="8"/>
        <v>3076300</v>
      </c>
      <c r="ABQ47" s="15">
        <f t="shared" si="8"/>
        <v>3076320</v>
      </c>
      <c r="ABR47" s="15">
        <f t="shared" si="8"/>
        <v>3076340</v>
      </c>
      <c r="ABS47" s="15">
        <f t="shared" si="8"/>
        <v>3076360</v>
      </c>
      <c r="ABT47" s="15">
        <f t="shared" si="8"/>
        <v>3076380</v>
      </c>
      <c r="ABU47" s="15">
        <f t="shared" si="8"/>
        <v>3076400</v>
      </c>
      <c r="ABV47" s="15">
        <f t="shared" si="8"/>
        <v>3076420</v>
      </c>
      <c r="ABW47" s="15">
        <f t="shared" si="8"/>
        <v>3076440</v>
      </c>
      <c r="ABX47" s="15">
        <f t="shared" si="8"/>
        <v>3076460</v>
      </c>
      <c r="ABY47" s="15">
        <f t="shared" si="8"/>
        <v>3076480</v>
      </c>
      <c r="ABZ47" s="15">
        <f t="shared" si="8"/>
        <v>3076500</v>
      </c>
      <c r="ACA47" s="15">
        <f t="shared" si="8"/>
        <v>3076520</v>
      </c>
      <c r="ACB47" s="15">
        <f t="shared" si="8"/>
        <v>3076540</v>
      </c>
      <c r="ACC47" s="15">
        <f t="shared" si="8"/>
        <v>3076560</v>
      </c>
      <c r="ACD47" s="15">
        <f t="shared" si="8"/>
        <v>3076580</v>
      </c>
      <c r="ACE47" s="15">
        <f t="shared" si="8"/>
        <v>3076600</v>
      </c>
      <c r="ACF47" s="15">
        <f t="shared" si="8"/>
        <v>3076620</v>
      </c>
      <c r="ACG47" s="15">
        <f t="shared" si="8"/>
        <v>3076640</v>
      </c>
      <c r="ACH47" s="15">
        <f t="shared" si="8"/>
        <v>3076660</v>
      </c>
      <c r="ACI47" s="15">
        <f t="shared" si="8"/>
        <v>3076680</v>
      </c>
      <c r="ACJ47" s="15">
        <f t="shared" si="8"/>
        <v>3076700</v>
      </c>
      <c r="ACK47" s="15">
        <f t="shared" si="8"/>
        <v>3076720</v>
      </c>
      <c r="ACL47" s="15">
        <f t="shared" si="8"/>
        <v>3076740</v>
      </c>
      <c r="ACM47" s="15">
        <f t="shared" si="8"/>
        <v>3076760</v>
      </c>
      <c r="ACN47" s="15">
        <f t="shared" si="8"/>
        <v>3076780</v>
      </c>
      <c r="ACO47" s="15">
        <f t="shared" si="8"/>
        <v>3076800</v>
      </c>
      <c r="ACP47" s="15">
        <f t="shared" si="8"/>
        <v>3076820</v>
      </c>
      <c r="ACQ47" s="15">
        <f t="shared" si="8"/>
        <v>3076840</v>
      </c>
      <c r="ACR47" s="15">
        <f t="shared" si="8"/>
        <v>3076860</v>
      </c>
      <c r="ACS47" s="15">
        <f t="shared" si="8"/>
        <v>3076880</v>
      </c>
      <c r="ACT47" s="15">
        <f t="shared" si="8"/>
        <v>3076900</v>
      </c>
      <c r="ACU47" s="15">
        <f t="shared" si="8"/>
        <v>3076920</v>
      </c>
      <c r="ACV47" s="15">
        <f t="shared" si="8"/>
        <v>3076940</v>
      </c>
      <c r="ACW47" s="15">
        <f t="shared" si="8"/>
        <v>3076960</v>
      </c>
      <c r="ACX47" s="15">
        <f t="shared" si="8"/>
        <v>3076980</v>
      </c>
      <c r="ACY47" s="15">
        <f t="shared" si="8"/>
        <v>3077000</v>
      </c>
      <c r="ACZ47" s="15">
        <f t="shared" si="8"/>
        <v>3077020</v>
      </c>
      <c r="ADA47" s="15">
        <f t="shared" si="8"/>
        <v>3077040</v>
      </c>
      <c r="ADB47" s="15">
        <f t="shared" si="8"/>
        <v>3077060</v>
      </c>
      <c r="ADC47" s="15">
        <f t="shared" si="8"/>
        <v>3077080</v>
      </c>
      <c r="ADD47" s="15">
        <f t="shared" si="8"/>
        <v>3077100</v>
      </c>
      <c r="ADE47" s="15">
        <f t="shared" si="8"/>
        <v>3077120</v>
      </c>
      <c r="ADF47" s="15">
        <f t="shared" si="8"/>
        <v>3077140</v>
      </c>
      <c r="ADG47" s="15">
        <f t="shared" si="8"/>
        <v>3077160</v>
      </c>
      <c r="ADH47" s="15">
        <f t="shared" si="8"/>
        <v>3077180</v>
      </c>
      <c r="ADI47" s="15">
        <f t="shared" si="8"/>
        <v>3077200</v>
      </c>
      <c r="ADJ47" s="15">
        <f t="shared" si="8"/>
        <v>3077220</v>
      </c>
      <c r="ADK47" s="15">
        <f t="shared" si="8"/>
        <v>3077240</v>
      </c>
      <c r="ADL47" s="15">
        <f t="shared" si="8"/>
        <v>3077260</v>
      </c>
      <c r="ADM47" s="15">
        <f t="shared" ref="ADM47:AFX47" si="9">ADL47+20</f>
        <v>3077280</v>
      </c>
      <c r="ADN47" s="15">
        <f t="shared" si="9"/>
        <v>3077300</v>
      </c>
      <c r="ADO47" s="15">
        <f t="shared" si="9"/>
        <v>3077320</v>
      </c>
      <c r="ADP47" s="15">
        <f t="shared" si="9"/>
        <v>3077340</v>
      </c>
      <c r="ADQ47" s="15">
        <f t="shared" si="9"/>
        <v>3077360</v>
      </c>
      <c r="ADR47" s="15">
        <f t="shared" si="9"/>
        <v>3077380</v>
      </c>
      <c r="ADS47" s="15">
        <f t="shared" si="9"/>
        <v>3077400</v>
      </c>
      <c r="ADT47" s="15">
        <f t="shared" si="9"/>
        <v>3077420</v>
      </c>
      <c r="ADU47" s="15">
        <f t="shared" si="9"/>
        <v>3077440</v>
      </c>
      <c r="ADV47" s="15">
        <f t="shared" si="9"/>
        <v>3077460</v>
      </c>
      <c r="ADW47" s="15">
        <f t="shared" si="9"/>
        <v>3077480</v>
      </c>
      <c r="ADX47" s="15">
        <f t="shared" si="9"/>
        <v>3077500</v>
      </c>
      <c r="ADY47" s="15">
        <f t="shared" si="9"/>
        <v>3077520</v>
      </c>
      <c r="ADZ47" s="15">
        <f t="shared" si="9"/>
        <v>3077540</v>
      </c>
      <c r="AEA47" s="15">
        <f t="shared" si="9"/>
        <v>3077560</v>
      </c>
      <c r="AEB47" s="15">
        <f t="shared" si="9"/>
        <v>3077580</v>
      </c>
      <c r="AEC47" s="15">
        <f t="shared" si="9"/>
        <v>3077600</v>
      </c>
      <c r="AED47" s="15">
        <f t="shared" si="9"/>
        <v>3077620</v>
      </c>
      <c r="AEE47" s="15">
        <f t="shared" si="9"/>
        <v>3077640</v>
      </c>
      <c r="AEF47" s="15">
        <f t="shared" si="9"/>
        <v>3077660</v>
      </c>
      <c r="AEG47" s="15">
        <f t="shared" si="9"/>
        <v>3077680</v>
      </c>
      <c r="AEH47" s="15">
        <f t="shared" si="9"/>
        <v>3077700</v>
      </c>
      <c r="AEI47" s="15">
        <f t="shared" si="9"/>
        <v>3077720</v>
      </c>
      <c r="AEJ47" s="15">
        <f t="shared" si="9"/>
        <v>3077740</v>
      </c>
      <c r="AEK47" s="15">
        <f t="shared" si="9"/>
        <v>3077760</v>
      </c>
      <c r="AEL47" s="15">
        <f t="shared" si="9"/>
        <v>3077780</v>
      </c>
      <c r="AEM47" s="15">
        <f t="shared" si="9"/>
        <v>3077800</v>
      </c>
      <c r="AEN47" s="15">
        <f t="shared" si="9"/>
        <v>3077820</v>
      </c>
      <c r="AEO47" s="15">
        <f t="shared" si="9"/>
        <v>3077840</v>
      </c>
      <c r="AEP47" s="15">
        <f t="shared" si="9"/>
        <v>3077860</v>
      </c>
      <c r="AEQ47" s="15">
        <f t="shared" si="9"/>
        <v>3077880</v>
      </c>
      <c r="AER47" s="15">
        <f t="shared" si="9"/>
        <v>3077900</v>
      </c>
      <c r="AES47" s="15">
        <f t="shared" si="9"/>
        <v>3077920</v>
      </c>
      <c r="AET47" s="15">
        <f t="shared" si="9"/>
        <v>3077940</v>
      </c>
      <c r="AEU47" s="15">
        <f t="shared" si="9"/>
        <v>3077960</v>
      </c>
      <c r="AEV47" s="15">
        <f t="shared" si="9"/>
        <v>3077980</v>
      </c>
      <c r="AEW47" s="15">
        <f t="shared" si="9"/>
        <v>3078000</v>
      </c>
      <c r="AEX47" s="15">
        <f t="shared" si="9"/>
        <v>3078020</v>
      </c>
      <c r="AEY47" s="15">
        <f t="shared" si="9"/>
        <v>3078040</v>
      </c>
      <c r="AEZ47" s="15">
        <f t="shared" si="9"/>
        <v>3078060</v>
      </c>
      <c r="AFA47" s="15">
        <f t="shared" si="9"/>
        <v>3078080</v>
      </c>
      <c r="AFB47" s="15">
        <f t="shared" si="9"/>
        <v>3078100</v>
      </c>
      <c r="AFC47" s="15">
        <f t="shared" si="9"/>
        <v>3078120</v>
      </c>
      <c r="AFD47" s="15">
        <f t="shared" si="9"/>
        <v>3078140</v>
      </c>
      <c r="AFE47" s="15">
        <f t="shared" si="9"/>
        <v>3078160</v>
      </c>
      <c r="AFF47" s="15">
        <f t="shared" si="9"/>
        <v>3078180</v>
      </c>
      <c r="AFG47" s="15">
        <f t="shared" si="9"/>
        <v>3078200</v>
      </c>
      <c r="AFH47" s="15">
        <f t="shared" si="9"/>
        <v>3078220</v>
      </c>
      <c r="AFI47" s="15">
        <f t="shared" si="9"/>
        <v>3078240</v>
      </c>
      <c r="AFJ47" s="15">
        <f t="shared" si="9"/>
        <v>3078260</v>
      </c>
      <c r="AFK47" s="15">
        <f t="shared" si="9"/>
        <v>3078280</v>
      </c>
      <c r="AFL47" s="15">
        <f t="shared" si="9"/>
        <v>3078300</v>
      </c>
      <c r="AFM47" s="15">
        <f t="shared" si="9"/>
        <v>3078320</v>
      </c>
      <c r="AFN47" s="15">
        <f t="shared" si="9"/>
        <v>3078340</v>
      </c>
      <c r="AFO47" s="15">
        <f t="shared" si="9"/>
        <v>3078360</v>
      </c>
      <c r="AFP47" s="15">
        <f t="shared" si="9"/>
        <v>3078380</v>
      </c>
      <c r="AFQ47" s="15">
        <f t="shared" si="9"/>
        <v>3078400</v>
      </c>
      <c r="AFR47" s="15">
        <f t="shared" si="9"/>
        <v>3078420</v>
      </c>
      <c r="AFS47" s="15">
        <f t="shared" si="9"/>
        <v>3078440</v>
      </c>
      <c r="AFT47" s="15">
        <f t="shared" si="9"/>
        <v>3078460</v>
      </c>
      <c r="AFU47" s="15">
        <f t="shared" si="9"/>
        <v>3078480</v>
      </c>
      <c r="AFV47" s="15">
        <f t="shared" si="9"/>
        <v>3078500</v>
      </c>
      <c r="AFW47" s="15">
        <f t="shared" si="9"/>
        <v>3078520</v>
      </c>
      <c r="AFX47" s="15">
        <f t="shared" si="9"/>
        <v>3078540</v>
      </c>
      <c r="AFY47" s="15">
        <f t="shared" ref="AFY47:AIJ47" si="10">AFX47+20</f>
        <v>3078560</v>
      </c>
      <c r="AFZ47" s="15">
        <f t="shared" si="10"/>
        <v>3078580</v>
      </c>
      <c r="AGA47" s="15">
        <f t="shared" si="10"/>
        <v>3078600</v>
      </c>
      <c r="AGB47" s="15">
        <f t="shared" si="10"/>
        <v>3078620</v>
      </c>
      <c r="AGC47" s="15">
        <f t="shared" si="10"/>
        <v>3078640</v>
      </c>
      <c r="AGD47" s="15">
        <f t="shared" si="10"/>
        <v>3078660</v>
      </c>
      <c r="AGE47" s="15">
        <f t="shared" si="10"/>
        <v>3078680</v>
      </c>
      <c r="AGF47" s="15">
        <f t="shared" si="10"/>
        <v>3078700</v>
      </c>
      <c r="AGG47" s="15">
        <f t="shared" si="10"/>
        <v>3078720</v>
      </c>
      <c r="AGH47" s="15">
        <f t="shared" si="10"/>
        <v>3078740</v>
      </c>
      <c r="AGI47" s="15">
        <f t="shared" si="10"/>
        <v>3078760</v>
      </c>
      <c r="AGJ47" s="15">
        <f t="shared" si="10"/>
        <v>3078780</v>
      </c>
      <c r="AGK47" s="15">
        <f t="shared" si="10"/>
        <v>3078800</v>
      </c>
      <c r="AGL47" s="15">
        <f t="shared" si="10"/>
        <v>3078820</v>
      </c>
      <c r="AGM47" s="15">
        <f t="shared" si="10"/>
        <v>3078840</v>
      </c>
      <c r="AGN47" s="15">
        <f t="shared" si="10"/>
        <v>3078860</v>
      </c>
      <c r="AGO47" s="15">
        <f t="shared" si="10"/>
        <v>3078880</v>
      </c>
      <c r="AGP47" s="15">
        <f t="shared" si="10"/>
        <v>3078900</v>
      </c>
      <c r="AGQ47" s="15">
        <f t="shared" si="10"/>
        <v>3078920</v>
      </c>
      <c r="AGR47" s="15">
        <f t="shared" si="10"/>
        <v>3078940</v>
      </c>
      <c r="AGS47" s="15">
        <f t="shared" si="10"/>
        <v>3078960</v>
      </c>
      <c r="AGT47" s="15">
        <f t="shared" si="10"/>
        <v>3078980</v>
      </c>
      <c r="AGU47" s="15">
        <f t="shared" si="10"/>
        <v>3079000</v>
      </c>
      <c r="AGV47" s="15">
        <f t="shared" si="10"/>
        <v>3079020</v>
      </c>
      <c r="AGW47" s="15">
        <f t="shared" si="10"/>
        <v>3079040</v>
      </c>
      <c r="AGX47" s="15">
        <f t="shared" si="10"/>
        <v>3079060</v>
      </c>
      <c r="AGY47" s="15">
        <f t="shared" si="10"/>
        <v>3079080</v>
      </c>
      <c r="AGZ47" s="15">
        <f t="shared" si="10"/>
        <v>3079100</v>
      </c>
      <c r="AHA47" s="15">
        <f t="shared" si="10"/>
        <v>3079120</v>
      </c>
      <c r="AHB47" s="15">
        <f t="shared" si="10"/>
        <v>3079140</v>
      </c>
      <c r="AHC47" s="15">
        <f t="shared" si="10"/>
        <v>3079160</v>
      </c>
      <c r="AHD47" s="15">
        <f t="shared" si="10"/>
        <v>3079180</v>
      </c>
      <c r="AHE47" s="15">
        <f t="shared" si="10"/>
        <v>3079200</v>
      </c>
      <c r="AHF47" s="15">
        <f t="shared" si="10"/>
        <v>3079220</v>
      </c>
      <c r="AHG47" s="15">
        <f t="shared" si="10"/>
        <v>3079240</v>
      </c>
      <c r="AHH47" s="15">
        <f t="shared" si="10"/>
        <v>3079260</v>
      </c>
      <c r="AHI47" s="15">
        <f t="shared" si="10"/>
        <v>3079280</v>
      </c>
      <c r="AHJ47" s="15">
        <f t="shared" si="10"/>
        <v>3079300</v>
      </c>
      <c r="AHK47" s="15">
        <f t="shared" si="10"/>
        <v>3079320</v>
      </c>
      <c r="AHL47" s="15">
        <f t="shared" si="10"/>
        <v>3079340</v>
      </c>
      <c r="AHM47" s="15">
        <f t="shared" si="10"/>
        <v>3079360</v>
      </c>
      <c r="AHN47" s="15">
        <f t="shared" si="10"/>
        <v>3079380</v>
      </c>
      <c r="AHO47" s="15">
        <f t="shared" si="10"/>
        <v>3079400</v>
      </c>
      <c r="AHP47" s="15">
        <f t="shared" si="10"/>
        <v>3079420</v>
      </c>
      <c r="AHQ47" s="15">
        <f t="shared" si="10"/>
        <v>3079440</v>
      </c>
      <c r="AHR47" s="15">
        <f t="shared" si="10"/>
        <v>3079460</v>
      </c>
      <c r="AHS47" s="15">
        <f t="shared" si="10"/>
        <v>3079480</v>
      </c>
      <c r="AHT47" s="15">
        <f t="shared" si="10"/>
        <v>3079500</v>
      </c>
      <c r="AHU47" s="15">
        <f t="shared" si="10"/>
        <v>3079520</v>
      </c>
      <c r="AHV47" s="15">
        <f t="shared" si="10"/>
        <v>3079540</v>
      </c>
      <c r="AHW47" s="15">
        <f t="shared" si="10"/>
        <v>3079560</v>
      </c>
      <c r="AHX47" s="15">
        <f t="shared" si="10"/>
        <v>3079580</v>
      </c>
      <c r="AHY47" s="15">
        <f t="shared" si="10"/>
        <v>3079600</v>
      </c>
      <c r="AHZ47" s="15">
        <f t="shared" si="10"/>
        <v>3079620</v>
      </c>
      <c r="AIA47" s="15">
        <f t="shared" si="10"/>
        <v>3079640</v>
      </c>
      <c r="AIB47" s="15">
        <f t="shared" si="10"/>
        <v>3079660</v>
      </c>
      <c r="AIC47" s="15">
        <f t="shared" si="10"/>
        <v>3079680</v>
      </c>
      <c r="AID47" s="15">
        <f t="shared" si="10"/>
        <v>3079700</v>
      </c>
      <c r="AIE47" s="15">
        <f t="shared" si="10"/>
        <v>3079720</v>
      </c>
      <c r="AIF47" s="15">
        <f t="shared" si="10"/>
        <v>3079740</v>
      </c>
      <c r="AIG47" s="15">
        <f t="shared" si="10"/>
        <v>3079760</v>
      </c>
      <c r="AIH47" s="15">
        <f t="shared" si="10"/>
        <v>3079780</v>
      </c>
      <c r="AII47" s="15">
        <f t="shared" si="10"/>
        <v>3079800</v>
      </c>
      <c r="AIJ47" s="15">
        <f t="shared" si="10"/>
        <v>3079820</v>
      </c>
      <c r="AIK47" s="15">
        <f t="shared" ref="AIK47:AKV47" si="11">AIJ47+20</f>
        <v>3079840</v>
      </c>
      <c r="AIL47" s="15">
        <f t="shared" si="11"/>
        <v>3079860</v>
      </c>
      <c r="AIM47" s="15">
        <f t="shared" si="11"/>
        <v>3079880</v>
      </c>
      <c r="AIN47" s="15">
        <f t="shared" si="11"/>
        <v>3079900</v>
      </c>
      <c r="AIO47" s="15">
        <f t="shared" si="11"/>
        <v>3079920</v>
      </c>
      <c r="AIP47" s="15">
        <f t="shared" si="11"/>
        <v>3079940</v>
      </c>
      <c r="AIQ47" s="15">
        <f t="shared" si="11"/>
        <v>3079960</v>
      </c>
      <c r="AIR47" s="15">
        <f t="shared" si="11"/>
        <v>3079980</v>
      </c>
      <c r="AIS47" s="15">
        <f t="shared" si="11"/>
        <v>3080000</v>
      </c>
      <c r="AIT47" s="15">
        <f t="shared" si="11"/>
        <v>3080020</v>
      </c>
      <c r="AIU47" s="15">
        <f t="shared" si="11"/>
        <v>3080040</v>
      </c>
      <c r="AIV47" s="15">
        <f t="shared" si="11"/>
        <v>3080060</v>
      </c>
      <c r="AIW47" s="15">
        <f t="shared" si="11"/>
        <v>3080080</v>
      </c>
      <c r="AIX47" s="15">
        <f t="shared" si="11"/>
        <v>3080100</v>
      </c>
      <c r="AIY47" s="15">
        <f t="shared" si="11"/>
        <v>3080120</v>
      </c>
      <c r="AIZ47" s="15">
        <f t="shared" si="11"/>
        <v>3080140</v>
      </c>
      <c r="AJA47" s="15">
        <f t="shared" si="11"/>
        <v>3080160</v>
      </c>
      <c r="AJB47" s="15">
        <f t="shared" si="11"/>
        <v>3080180</v>
      </c>
      <c r="AJC47" s="15">
        <f t="shared" si="11"/>
        <v>3080200</v>
      </c>
      <c r="AJD47" s="15">
        <f t="shared" si="11"/>
        <v>3080220</v>
      </c>
      <c r="AJE47" s="15">
        <f t="shared" si="11"/>
        <v>3080240</v>
      </c>
      <c r="AJF47" s="15">
        <f t="shared" si="11"/>
        <v>3080260</v>
      </c>
      <c r="AJG47" s="15">
        <f t="shared" si="11"/>
        <v>3080280</v>
      </c>
      <c r="AJH47" s="15">
        <f t="shared" si="11"/>
        <v>3080300</v>
      </c>
      <c r="AJI47" s="15">
        <f t="shared" si="11"/>
        <v>3080320</v>
      </c>
      <c r="AJJ47" s="15">
        <f t="shared" si="11"/>
        <v>3080340</v>
      </c>
      <c r="AJK47" s="15">
        <f t="shared" si="11"/>
        <v>3080360</v>
      </c>
      <c r="AJL47" s="15">
        <f t="shared" si="11"/>
        <v>3080380</v>
      </c>
      <c r="AJM47" s="15">
        <f t="shared" si="11"/>
        <v>3080400</v>
      </c>
      <c r="AJN47" s="15">
        <f t="shared" si="11"/>
        <v>3080420</v>
      </c>
      <c r="AJO47" s="15">
        <f t="shared" si="11"/>
        <v>3080440</v>
      </c>
      <c r="AJP47" s="15">
        <f t="shared" si="11"/>
        <v>3080460</v>
      </c>
      <c r="AJQ47" s="15">
        <f t="shared" si="11"/>
        <v>3080480</v>
      </c>
      <c r="AJR47" s="15">
        <f t="shared" si="11"/>
        <v>3080500</v>
      </c>
      <c r="AJS47" s="15">
        <f t="shared" si="11"/>
        <v>3080520</v>
      </c>
      <c r="AJT47" s="15">
        <f t="shared" si="11"/>
        <v>3080540</v>
      </c>
      <c r="AJU47" s="15">
        <f t="shared" si="11"/>
        <v>3080560</v>
      </c>
      <c r="AJV47" s="15">
        <f t="shared" si="11"/>
        <v>3080580</v>
      </c>
      <c r="AJW47" s="15">
        <f t="shared" si="11"/>
        <v>3080600</v>
      </c>
      <c r="AJX47" s="15">
        <f t="shared" si="11"/>
        <v>3080620</v>
      </c>
      <c r="AJY47" s="15">
        <f t="shared" si="11"/>
        <v>3080640</v>
      </c>
      <c r="AJZ47" s="15">
        <f t="shared" si="11"/>
        <v>3080660</v>
      </c>
      <c r="AKA47" s="15">
        <f t="shared" si="11"/>
        <v>3080680</v>
      </c>
      <c r="AKB47" s="15">
        <f t="shared" si="11"/>
        <v>3080700</v>
      </c>
      <c r="AKC47" s="15">
        <f t="shared" si="11"/>
        <v>3080720</v>
      </c>
      <c r="AKD47" s="15">
        <f t="shared" si="11"/>
        <v>3080740</v>
      </c>
      <c r="AKE47" s="15">
        <f t="shared" si="11"/>
        <v>3080760</v>
      </c>
      <c r="AKF47" s="15">
        <f t="shared" si="11"/>
        <v>3080780</v>
      </c>
      <c r="AKG47" s="15">
        <f t="shared" si="11"/>
        <v>3080800</v>
      </c>
      <c r="AKH47" s="15">
        <f t="shared" si="11"/>
        <v>3080820</v>
      </c>
      <c r="AKI47" s="15">
        <f t="shared" si="11"/>
        <v>3080840</v>
      </c>
      <c r="AKJ47" s="15">
        <f t="shared" si="11"/>
        <v>3080860</v>
      </c>
      <c r="AKK47" s="15">
        <f t="shared" si="11"/>
        <v>3080880</v>
      </c>
      <c r="AKL47" s="15">
        <f t="shared" si="11"/>
        <v>3080900</v>
      </c>
      <c r="AKM47" s="15">
        <f t="shared" si="11"/>
        <v>3080920</v>
      </c>
      <c r="AKN47" s="15">
        <f t="shared" si="11"/>
        <v>3080940</v>
      </c>
      <c r="AKO47" s="15">
        <f t="shared" si="11"/>
        <v>3080960</v>
      </c>
      <c r="AKP47" s="15">
        <f t="shared" si="11"/>
        <v>3080980</v>
      </c>
      <c r="AKQ47" s="15">
        <f t="shared" si="11"/>
        <v>3081000</v>
      </c>
      <c r="AKR47" s="15">
        <f t="shared" si="11"/>
        <v>3081020</v>
      </c>
      <c r="AKS47" s="15">
        <f t="shared" si="11"/>
        <v>3081040</v>
      </c>
      <c r="AKT47" s="15">
        <f t="shared" si="11"/>
        <v>3081060</v>
      </c>
      <c r="AKU47" s="15">
        <f t="shared" si="11"/>
        <v>3081080</v>
      </c>
      <c r="AKV47" s="15">
        <f t="shared" si="11"/>
        <v>3081100</v>
      </c>
      <c r="AKW47" s="15">
        <f t="shared" ref="AKW47:ANH47" si="12">AKV47+20</f>
        <v>3081120</v>
      </c>
      <c r="AKX47" s="15">
        <f t="shared" si="12"/>
        <v>3081140</v>
      </c>
      <c r="AKY47" s="15">
        <f t="shared" si="12"/>
        <v>3081160</v>
      </c>
      <c r="AKZ47" s="15">
        <f t="shared" si="12"/>
        <v>3081180</v>
      </c>
      <c r="ALA47" s="15">
        <f t="shared" si="12"/>
        <v>3081200</v>
      </c>
      <c r="ALB47" s="15">
        <f t="shared" si="12"/>
        <v>3081220</v>
      </c>
      <c r="ALC47" s="15">
        <f t="shared" si="12"/>
        <v>3081240</v>
      </c>
      <c r="ALD47" s="15">
        <f t="shared" si="12"/>
        <v>3081260</v>
      </c>
      <c r="ALE47" s="15">
        <f t="shared" si="12"/>
        <v>3081280</v>
      </c>
      <c r="ALF47" s="15">
        <f t="shared" si="12"/>
        <v>3081300</v>
      </c>
      <c r="ALG47" s="15">
        <f t="shared" si="12"/>
        <v>3081320</v>
      </c>
      <c r="ALH47" s="15">
        <f t="shared" si="12"/>
        <v>3081340</v>
      </c>
      <c r="ALI47" s="15">
        <f t="shared" si="12"/>
        <v>3081360</v>
      </c>
      <c r="ALJ47" s="15">
        <f t="shared" si="12"/>
        <v>3081380</v>
      </c>
      <c r="ALK47" s="15">
        <f t="shared" si="12"/>
        <v>3081400</v>
      </c>
      <c r="ALL47" s="15">
        <f t="shared" si="12"/>
        <v>3081420</v>
      </c>
      <c r="ALM47" s="15">
        <f t="shared" si="12"/>
        <v>3081440</v>
      </c>
      <c r="ALN47" s="15">
        <f t="shared" si="12"/>
        <v>3081460</v>
      </c>
      <c r="ALO47" s="15">
        <f t="shared" si="12"/>
        <v>3081480</v>
      </c>
      <c r="ALP47" s="15">
        <f t="shared" si="12"/>
        <v>3081500</v>
      </c>
      <c r="ALQ47" s="15">
        <f t="shared" si="12"/>
        <v>3081520</v>
      </c>
      <c r="ALR47" s="15">
        <f t="shared" si="12"/>
        <v>3081540</v>
      </c>
      <c r="ALS47" s="15">
        <f t="shared" si="12"/>
        <v>3081560</v>
      </c>
      <c r="ALT47" s="15">
        <f t="shared" si="12"/>
        <v>3081580</v>
      </c>
      <c r="ALU47" s="15">
        <f t="shared" si="12"/>
        <v>3081600</v>
      </c>
      <c r="ALV47" s="15">
        <f t="shared" si="12"/>
        <v>3081620</v>
      </c>
      <c r="ALW47" s="15">
        <f t="shared" si="12"/>
        <v>3081640</v>
      </c>
      <c r="ALX47" s="15">
        <f t="shared" si="12"/>
        <v>3081660</v>
      </c>
      <c r="ALY47" s="15">
        <f t="shared" si="12"/>
        <v>3081680</v>
      </c>
      <c r="ALZ47" s="15">
        <f t="shared" si="12"/>
        <v>3081700</v>
      </c>
      <c r="AMA47" s="15">
        <f t="shared" si="12"/>
        <v>3081720</v>
      </c>
      <c r="AMB47" s="15">
        <f t="shared" si="12"/>
        <v>3081740</v>
      </c>
      <c r="AMC47" s="15">
        <f t="shared" si="12"/>
        <v>3081760</v>
      </c>
      <c r="AMD47" s="15">
        <f t="shared" si="12"/>
        <v>3081780</v>
      </c>
      <c r="AME47" s="15">
        <f t="shared" si="12"/>
        <v>3081800</v>
      </c>
      <c r="AMF47" s="15">
        <f t="shared" si="12"/>
        <v>3081820</v>
      </c>
      <c r="AMG47" s="15">
        <f t="shared" si="12"/>
        <v>3081840</v>
      </c>
      <c r="AMH47" s="15">
        <f t="shared" si="12"/>
        <v>3081860</v>
      </c>
      <c r="AMI47" s="15">
        <f t="shared" si="12"/>
        <v>3081880</v>
      </c>
      <c r="AMJ47" s="15">
        <f t="shared" si="12"/>
        <v>3081900</v>
      </c>
      <c r="AMK47" s="15">
        <f t="shared" si="12"/>
        <v>3081920</v>
      </c>
      <c r="AML47" s="15">
        <f t="shared" si="12"/>
        <v>3081940</v>
      </c>
      <c r="AMM47" s="15">
        <f t="shared" si="12"/>
        <v>3081960</v>
      </c>
      <c r="AMN47" s="15">
        <f t="shared" si="12"/>
        <v>3081980</v>
      </c>
      <c r="AMO47" s="15">
        <f t="shared" si="12"/>
        <v>3082000</v>
      </c>
      <c r="AMP47" s="15">
        <f t="shared" si="12"/>
        <v>3082020</v>
      </c>
      <c r="AMQ47" s="15">
        <f t="shared" si="12"/>
        <v>3082040</v>
      </c>
      <c r="AMR47" s="15">
        <f t="shared" si="12"/>
        <v>3082060</v>
      </c>
      <c r="AMS47" s="15">
        <f t="shared" si="12"/>
        <v>3082080</v>
      </c>
      <c r="AMT47" s="15">
        <f t="shared" si="12"/>
        <v>3082100</v>
      </c>
      <c r="AMU47" s="15">
        <f t="shared" si="12"/>
        <v>3082120</v>
      </c>
      <c r="AMV47" s="15">
        <f t="shared" si="12"/>
        <v>3082140</v>
      </c>
      <c r="AMW47" s="15">
        <f t="shared" si="12"/>
        <v>3082160</v>
      </c>
      <c r="AMX47" s="15">
        <f t="shared" si="12"/>
        <v>3082180</v>
      </c>
      <c r="AMY47" s="15">
        <f t="shared" si="12"/>
        <v>3082200</v>
      </c>
      <c r="AMZ47" s="15">
        <f t="shared" si="12"/>
        <v>3082220</v>
      </c>
      <c r="ANA47" s="15">
        <f t="shared" si="12"/>
        <v>3082240</v>
      </c>
      <c r="ANB47" s="15">
        <f t="shared" si="12"/>
        <v>3082260</v>
      </c>
      <c r="ANC47" s="15">
        <f t="shared" si="12"/>
        <v>3082280</v>
      </c>
      <c r="AND47" s="15">
        <f t="shared" si="12"/>
        <v>3082300</v>
      </c>
      <c r="ANE47" s="15">
        <f t="shared" si="12"/>
        <v>3082320</v>
      </c>
      <c r="ANF47" s="15">
        <f t="shared" si="12"/>
        <v>3082340</v>
      </c>
      <c r="ANG47" s="15">
        <f t="shared" si="12"/>
        <v>3082360</v>
      </c>
      <c r="ANH47" s="15">
        <f t="shared" si="12"/>
        <v>3082380</v>
      </c>
      <c r="ANI47" s="15">
        <f t="shared" ref="ANI47:APT47" si="13">ANH47+20</f>
        <v>3082400</v>
      </c>
      <c r="ANJ47" s="15">
        <f t="shared" si="13"/>
        <v>3082420</v>
      </c>
      <c r="ANK47" s="15">
        <f t="shared" si="13"/>
        <v>3082440</v>
      </c>
      <c r="ANL47" s="15">
        <f t="shared" si="13"/>
        <v>3082460</v>
      </c>
      <c r="ANM47" s="15">
        <f t="shared" si="13"/>
        <v>3082480</v>
      </c>
      <c r="ANN47" s="15">
        <f t="shared" si="13"/>
        <v>3082500</v>
      </c>
      <c r="ANO47" s="15">
        <f t="shared" si="13"/>
        <v>3082520</v>
      </c>
      <c r="ANP47" s="15">
        <f t="shared" si="13"/>
        <v>3082540</v>
      </c>
      <c r="ANQ47" s="15">
        <f t="shared" si="13"/>
        <v>3082560</v>
      </c>
      <c r="ANR47" s="15">
        <f t="shared" si="13"/>
        <v>3082580</v>
      </c>
      <c r="ANS47" s="15">
        <f t="shared" si="13"/>
        <v>3082600</v>
      </c>
      <c r="ANT47" s="15">
        <f t="shared" si="13"/>
        <v>3082620</v>
      </c>
      <c r="ANU47" s="15">
        <f t="shared" si="13"/>
        <v>3082640</v>
      </c>
      <c r="ANV47" s="15">
        <f t="shared" si="13"/>
        <v>3082660</v>
      </c>
      <c r="ANW47" s="15">
        <f t="shared" si="13"/>
        <v>3082680</v>
      </c>
      <c r="ANX47" s="15">
        <f t="shared" si="13"/>
        <v>3082700</v>
      </c>
      <c r="ANY47" s="15">
        <f t="shared" si="13"/>
        <v>3082720</v>
      </c>
      <c r="ANZ47" s="15">
        <f t="shared" si="13"/>
        <v>3082740</v>
      </c>
      <c r="AOA47" s="15">
        <f t="shared" si="13"/>
        <v>3082760</v>
      </c>
      <c r="AOB47" s="15">
        <f t="shared" si="13"/>
        <v>3082780</v>
      </c>
      <c r="AOC47" s="15">
        <f t="shared" si="13"/>
        <v>3082800</v>
      </c>
      <c r="AOD47" s="15">
        <f t="shared" si="13"/>
        <v>3082820</v>
      </c>
      <c r="AOE47" s="15">
        <f t="shared" si="13"/>
        <v>3082840</v>
      </c>
      <c r="AOF47" s="15">
        <f t="shared" si="13"/>
        <v>3082860</v>
      </c>
      <c r="AOG47" s="15">
        <f t="shared" si="13"/>
        <v>3082880</v>
      </c>
      <c r="AOH47" s="15">
        <f t="shared" si="13"/>
        <v>3082900</v>
      </c>
      <c r="AOI47" s="15">
        <f t="shared" si="13"/>
        <v>3082920</v>
      </c>
      <c r="AOJ47" s="15">
        <f t="shared" si="13"/>
        <v>3082940</v>
      </c>
      <c r="AOK47" s="15">
        <f t="shared" si="13"/>
        <v>3082960</v>
      </c>
      <c r="AOL47" s="15">
        <f t="shared" si="13"/>
        <v>3082980</v>
      </c>
      <c r="AOM47" s="15">
        <f t="shared" si="13"/>
        <v>3083000</v>
      </c>
      <c r="AON47" s="15">
        <f t="shared" si="13"/>
        <v>3083020</v>
      </c>
      <c r="AOO47" s="15">
        <f t="shared" si="13"/>
        <v>3083040</v>
      </c>
      <c r="AOP47" s="15">
        <f t="shared" si="13"/>
        <v>3083060</v>
      </c>
      <c r="AOQ47" s="15">
        <f t="shared" si="13"/>
        <v>3083080</v>
      </c>
      <c r="AOR47" s="15">
        <f t="shared" si="13"/>
        <v>3083100</v>
      </c>
      <c r="AOS47" s="15">
        <f t="shared" si="13"/>
        <v>3083120</v>
      </c>
      <c r="AOT47" s="15">
        <f t="shared" si="13"/>
        <v>3083140</v>
      </c>
      <c r="AOU47" s="15">
        <f t="shared" si="13"/>
        <v>3083160</v>
      </c>
      <c r="AOV47" s="15">
        <f t="shared" si="13"/>
        <v>3083180</v>
      </c>
      <c r="AOW47" s="15">
        <f t="shared" si="13"/>
        <v>3083200</v>
      </c>
      <c r="AOX47" s="15">
        <f t="shared" si="13"/>
        <v>3083220</v>
      </c>
      <c r="AOY47" s="15">
        <f t="shared" si="13"/>
        <v>3083240</v>
      </c>
      <c r="AOZ47" s="15">
        <f t="shared" si="13"/>
        <v>3083260</v>
      </c>
      <c r="APA47" s="15">
        <f t="shared" si="13"/>
        <v>3083280</v>
      </c>
      <c r="APB47" s="15">
        <f t="shared" si="13"/>
        <v>3083300</v>
      </c>
      <c r="APC47" s="15">
        <f t="shared" si="13"/>
        <v>3083320</v>
      </c>
      <c r="APD47" s="15">
        <f t="shared" si="13"/>
        <v>3083340</v>
      </c>
      <c r="APE47" s="15">
        <f t="shared" si="13"/>
        <v>3083360</v>
      </c>
      <c r="APF47" s="15">
        <f t="shared" si="13"/>
        <v>3083380</v>
      </c>
      <c r="APG47" s="15">
        <f t="shared" si="13"/>
        <v>3083400</v>
      </c>
      <c r="APH47" s="15">
        <f t="shared" si="13"/>
        <v>3083420</v>
      </c>
      <c r="API47" s="15">
        <f t="shared" si="13"/>
        <v>3083440</v>
      </c>
      <c r="APJ47" s="15">
        <f t="shared" si="13"/>
        <v>3083460</v>
      </c>
      <c r="APK47" s="15">
        <f t="shared" si="13"/>
        <v>3083480</v>
      </c>
      <c r="APL47" s="15">
        <f t="shared" si="13"/>
        <v>3083500</v>
      </c>
      <c r="APM47" s="15">
        <f t="shared" si="13"/>
        <v>3083520</v>
      </c>
      <c r="APN47" s="15">
        <f t="shared" si="13"/>
        <v>3083540</v>
      </c>
      <c r="APO47" s="15">
        <f t="shared" si="13"/>
        <v>3083560</v>
      </c>
      <c r="APP47" s="15">
        <f t="shared" si="13"/>
        <v>3083580</v>
      </c>
      <c r="APQ47" s="15">
        <f t="shared" si="13"/>
        <v>3083600</v>
      </c>
      <c r="APR47" s="15">
        <f t="shared" si="13"/>
        <v>3083620</v>
      </c>
      <c r="APS47" s="15">
        <f t="shared" si="13"/>
        <v>3083640</v>
      </c>
      <c r="APT47" s="15">
        <f t="shared" si="13"/>
        <v>3083660</v>
      </c>
      <c r="APU47" s="15">
        <f t="shared" ref="APU47:ASF47" si="14">APT47+20</f>
        <v>3083680</v>
      </c>
      <c r="APV47" s="15">
        <f t="shared" si="14"/>
        <v>3083700</v>
      </c>
      <c r="APW47" s="15">
        <f t="shared" si="14"/>
        <v>3083720</v>
      </c>
      <c r="APX47" s="15">
        <f t="shared" si="14"/>
        <v>3083740</v>
      </c>
      <c r="APY47" s="15">
        <f t="shared" si="14"/>
        <v>3083760</v>
      </c>
      <c r="APZ47" s="15">
        <f t="shared" si="14"/>
        <v>3083780</v>
      </c>
      <c r="AQA47" s="15">
        <f t="shared" si="14"/>
        <v>3083800</v>
      </c>
      <c r="AQB47" s="15">
        <f t="shared" si="14"/>
        <v>3083820</v>
      </c>
      <c r="AQC47" s="15">
        <f t="shared" si="14"/>
        <v>3083840</v>
      </c>
      <c r="AQD47" s="15">
        <f t="shared" si="14"/>
        <v>3083860</v>
      </c>
      <c r="AQE47" s="15">
        <f t="shared" si="14"/>
        <v>3083880</v>
      </c>
      <c r="AQF47" s="15">
        <f t="shared" si="14"/>
        <v>3083900</v>
      </c>
      <c r="AQG47" s="15">
        <f t="shared" si="14"/>
        <v>3083920</v>
      </c>
      <c r="AQH47" s="15">
        <f t="shared" si="14"/>
        <v>3083940</v>
      </c>
      <c r="AQI47" s="15">
        <f t="shared" si="14"/>
        <v>3083960</v>
      </c>
      <c r="AQJ47" s="15">
        <f t="shared" si="14"/>
        <v>3083980</v>
      </c>
      <c r="AQK47" s="15">
        <f t="shared" si="14"/>
        <v>3084000</v>
      </c>
      <c r="AQL47" s="15">
        <f t="shared" si="14"/>
        <v>3084020</v>
      </c>
      <c r="AQM47" s="15">
        <f t="shared" si="14"/>
        <v>3084040</v>
      </c>
      <c r="AQN47" s="15">
        <f t="shared" si="14"/>
        <v>3084060</v>
      </c>
      <c r="AQO47" s="15">
        <f t="shared" si="14"/>
        <v>3084080</v>
      </c>
      <c r="AQP47" s="15">
        <f t="shared" si="14"/>
        <v>3084100</v>
      </c>
      <c r="AQQ47" s="15">
        <f t="shared" si="14"/>
        <v>3084120</v>
      </c>
      <c r="AQR47" s="15">
        <f t="shared" si="14"/>
        <v>3084140</v>
      </c>
      <c r="AQS47" s="15">
        <f t="shared" si="14"/>
        <v>3084160</v>
      </c>
      <c r="AQT47" s="15">
        <f t="shared" si="14"/>
        <v>3084180</v>
      </c>
      <c r="AQU47" s="15">
        <f t="shared" si="14"/>
        <v>3084200</v>
      </c>
      <c r="AQV47" s="15">
        <f t="shared" si="14"/>
        <v>3084220</v>
      </c>
      <c r="AQW47" s="15">
        <f t="shared" si="14"/>
        <v>3084240</v>
      </c>
      <c r="AQX47" s="15">
        <f t="shared" si="14"/>
        <v>3084260</v>
      </c>
      <c r="AQY47" s="15">
        <f t="shared" si="14"/>
        <v>3084280</v>
      </c>
      <c r="AQZ47" s="15">
        <f t="shared" si="14"/>
        <v>3084300</v>
      </c>
      <c r="ARA47" s="15">
        <f t="shared" si="14"/>
        <v>3084320</v>
      </c>
      <c r="ARB47" s="15">
        <f t="shared" si="14"/>
        <v>3084340</v>
      </c>
      <c r="ARC47" s="15">
        <f t="shared" si="14"/>
        <v>3084360</v>
      </c>
      <c r="ARD47" s="15">
        <f t="shared" si="14"/>
        <v>3084380</v>
      </c>
      <c r="ARE47" s="15">
        <f t="shared" si="14"/>
        <v>3084400</v>
      </c>
      <c r="ARF47" s="15">
        <f t="shared" si="14"/>
        <v>3084420</v>
      </c>
      <c r="ARG47" s="15">
        <f t="shared" si="14"/>
        <v>3084440</v>
      </c>
      <c r="ARH47" s="15">
        <f t="shared" si="14"/>
        <v>3084460</v>
      </c>
      <c r="ARI47" s="15">
        <f t="shared" si="14"/>
        <v>3084480</v>
      </c>
      <c r="ARJ47" s="15">
        <f t="shared" si="14"/>
        <v>3084500</v>
      </c>
      <c r="ARK47" s="15">
        <f t="shared" si="14"/>
        <v>3084520</v>
      </c>
      <c r="ARL47" s="15">
        <f t="shared" si="14"/>
        <v>3084540</v>
      </c>
      <c r="ARM47" s="15">
        <f t="shared" si="14"/>
        <v>3084560</v>
      </c>
      <c r="ARN47" s="15">
        <f t="shared" si="14"/>
        <v>3084580</v>
      </c>
      <c r="ARO47" s="15">
        <f t="shared" si="14"/>
        <v>3084600</v>
      </c>
      <c r="ARP47" s="15">
        <f t="shared" si="14"/>
        <v>3084620</v>
      </c>
      <c r="ARQ47" s="15">
        <f t="shared" si="14"/>
        <v>3084640</v>
      </c>
      <c r="ARR47" s="15">
        <f t="shared" si="14"/>
        <v>3084660</v>
      </c>
      <c r="ARS47" s="15">
        <f t="shared" si="14"/>
        <v>3084680</v>
      </c>
      <c r="ART47" s="15">
        <f t="shared" si="14"/>
        <v>3084700</v>
      </c>
      <c r="ARU47" s="15">
        <f t="shared" si="14"/>
        <v>3084720</v>
      </c>
      <c r="ARV47" s="15">
        <f t="shared" si="14"/>
        <v>3084740</v>
      </c>
      <c r="ARW47" s="15">
        <f t="shared" si="14"/>
        <v>3084760</v>
      </c>
      <c r="ARX47" s="15">
        <f t="shared" si="14"/>
        <v>3084780</v>
      </c>
      <c r="ARY47" s="15">
        <f t="shared" si="14"/>
        <v>3084800</v>
      </c>
      <c r="ARZ47" s="15">
        <f t="shared" si="14"/>
        <v>3084820</v>
      </c>
      <c r="ASA47" s="15">
        <f t="shared" si="14"/>
        <v>3084840</v>
      </c>
      <c r="ASB47" s="15">
        <f t="shared" si="14"/>
        <v>3084860</v>
      </c>
      <c r="ASC47" s="15">
        <f t="shared" si="14"/>
        <v>3084880</v>
      </c>
      <c r="ASD47" s="15">
        <f t="shared" si="14"/>
        <v>3084900</v>
      </c>
      <c r="ASE47" s="15">
        <f t="shared" si="14"/>
        <v>3084920</v>
      </c>
      <c r="ASF47" s="15">
        <f t="shared" si="14"/>
        <v>3084940</v>
      </c>
      <c r="ASG47" s="15">
        <f t="shared" ref="ASG47:AUR47" si="15">ASF47+20</f>
        <v>3084960</v>
      </c>
      <c r="ASH47" s="15">
        <f t="shared" si="15"/>
        <v>3084980</v>
      </c>
      <c r="ASI47" s="15">
        <f t="shared" si="15"/>
        <v>3085000</v>
      </c>
      <c r="ASJ47" s="15">
        <f t="shared" si="15"/>
        <v>3085020</v>
      </c>
      <c r="ASK47" s="15">
        <f t="shared" si="15"/>
        <v>3085040</v>
      </c>
      <c r="ASL47" s="15">
        <f t="shared" si="15"/>
        <v>3085060</v>
      </c>
      <c r="ASM47" s="15">
        <f t="shared" si="15"/>
        <v>3085080</v>
      </c>
      <c r="ASN47" s="15">
        <f t="shared" si="15"/>
        <v>3085100</v>
      </c>
      <c r="ASO47" s="15">
        <f t="shared" si="15"/>
        <v>3085120</v>
      </c>
      <c r="ASP47" s="15">
        <f t="shared" si="15"/>
        <v>3085140</v>
      </c>
      <c r="ASQ47" s="15">
        <f t="shared" si="15"/>
        <v>3085160</v>
      </c>
      <c r="ASR47" s="15">
        <f t="shared" si="15"/>
        <v>3085180</v>
      </c>
      <c r="ASS47" s="15">
        <f t="shared" si="15"/>
        <v>3085200</v>
      </c>
      <c r="AST47" s="15">
        <f t="shared" si="15"/>
        <v>3085220</v>
      </c>
      <c r="ASU47" s="15">
        <f t="shared" si="15"/>
        <v>3085240</v>
      </c>
      <c r="ASV47" s="15">
        <f t="shared" si="15"/>
        <v>3085260</v>
      </c>
      <c r="ASW47" s="15">
        <f t="shared" si="15"/>
        <v>3085280</v>
      </c>
      <c r="ASX47" s="15">
        <f t="shared" si="15"/>
        <v>3085300</v>
      </c>
      <c r="ASY47" s="15">
        <f t="shared" si="15"/>
        <v>3085320</v>
      </c>
      <c r="ASZ47" s="15">
        <f t="shared" si="15"/>
        <v>3085340</v>
      </c>
      <c r="ATA47" s="15">
        <f t="shared" si="15"/>
        <v>3085360</v>
      </c>
      <c r="ATB47" s="15">
        <f t="shared" si="15"/>
        <v>3085380</v>
      </c>
      <c r="ATC47" s="15">
        <f t="shared" si="15"/>
        <v>3085400</v>
      </c>
      <c r="ATD47" s="15">
        <f t="shared" si="15"/>
        <v>3085420</v>
      </c>
      <c r="ATE47" s="15">
        <f t="shared" si="15"/>
        <v>3085440</v>
      </c>
      <c r="ATF47" s="15">
        <f t="shared" si="15"/>
        <v>3085460</v>
      </c>
      <c r="ATG47" s="15">
        <f t="shared" si="15"/>
        <v>3085480</v>
      </c>
      <c r="ATH47" s="15">
        <f t="shared" si="15"/>
        <v>3085500</v>
      </c>
      <c r="ATI47" s="15">
        <f t="shared" si="15"/>
        <v>3085520</v>
      </c>
      <c r="ATJ47" s="15">
        <f t="shared" si="15"/>
        <v>3085540</v>
      </c>
      <c r="ATK47" s="15">
        <f t="shared" si="15"/>
        <v>3085560</v>
      </c>
      <c r="ATL47" s="15">
        <f t="shared" si="15"/>
        <v>3085580</v>
      </c>
      <c r="ATM47" s="15">
        <f t="shared" si="15"/>
        <v>3085600</v>
      </c>
      <c r="ATN47" s="15">
        <f t="shared" si="15"/>
        <v>3085620</v>
      </c>
      <c r="ATO47" s="15">
        <f t="shared" si="15"/>
        <v>3085640</v>
      </c>
      <c r="ATP47" s="15">
        <f t="shared" si="15"/>
        <v>3085660</v>
      </c>
      <c r="ATQ47" s="15">
        <f t="shared" si="15"/>
        <v>3085680</v>
      </c>
      <c r="ATR47" s="15">
        <f t="shared" si="15"/>
        <v>3085700</v>
      </c>
      <c r="ATS47" s="15">
        <f t="shared" si="15"/>
        <v>3085720</v>
      </c>
      <c r="ATT47" s="15">
        <f t="shared" si="15"/>
        <v>3085740</v>
      </c>
      <c r="ATU47" s="15">
        <f t="shared" si="15"/>
        <v>3085760</v>
      </c>
      <c r="ATV47" s="15">
        <f t="shared" si="15"/>
        <v>3085780</v>
      </c>
      <c r="ATW47" s="15">
        <f t="shared" si="15"/>
        <v>3085800</v>
      </c>
      <c r="ATX47" s="15">
        <f t="shared" si="15"/>
        <v>3085820</v>
      </c>
      <c r="ATY47" s="15">
        <f t="shared" si="15"/>
        <v>3085840</v>
      </c>
      <c r="ATZ47" s="15">
        <f t="shared" si="15"/>
        <v>3085860</v>
      </c>
      <c r="AUA47" s="15">
        <f t="shared" si="15"/>
        <v>3085880</v>
      </c>
      <c r="AUB47" s="15">
        <f t="shared" si="15"/>
        <v>3085900</v>
      </c>
      <c r="AUC47" s="15">
        <f t="shared" si="15"/>
        <v>3085920</v>
      </c>
      <c r="AUD47" s="15">
        <f t="shared" si="15"/>
        <v>3085940</v>
      </c>
      <c r="AUE47" s="15">
        <f t="shared" si="15"/>
        <v>3085960</v>
      </c>
      <c r="AUF47" s="15">
        <f t="shared" si="15"/>
        <v>3085980</v>
      </c>
      <c r="AUG47" s="15">
        <f t="shared" si="15"/>
        <v>3086000</v>
      </c>
      <c r="AUH47" s="15">
        <f t="shared" si="15"/>
        <v>3086020</v>
      </c>
      <c r="AUI47" s="15">
        <f t="shared" si="15"/>
        <v>3086040</v>
      </c>
      <c r="AUJ47" s="15">
        <f t="shared" si="15"/>
        <v>3086060</v>
      </c>
      <c r="AUK47" s="15">
        <f t="shared" si="15"/>
        <v>3086080</v>
      </c>
      <c r="AUL47" s="15">
        <f t="shared" si="15"/>
        <v>3086100</v>
      </c>
      <c r="AUM47" s="15">
        <f t="shared" si="15"/>
        <v>3086120</v>
      </c>
      <c r="AUN47" s="15">
        <f t="shared" si="15"/>
        <v>3086140</v>
      </c>
      <c r="AUO47" s="15">
        <f t="shared" si="15"/>
        <v>3086160</v>
      </c>
      <c r="AUP47" s="15">
        <f t="shared" si="15"/>
        <v>3086180</v>
      </c>
      <c r="AUQ47" s="15">
        <f t="shared" si="15"/>
        <v>3086200</v>
      </c>
      <c r="AUR47" s="15">
        <f t="shared" si="15"/>
        <v>3086220</v>
      </c>
      <c r="AUS47" s="15">
        <f t="shared" ref="AUS47:AXD47" si="16">AUR47+20</f>
        <v>3086240</v>
      </c>
      <c r="AUT47" s="15">
        <f t="shared" si="16"/>
        <v>3086260</v>
      </c>
      <c r="AUU47" s="15">
        <f t="shared" si="16"/>
        <v>3086280</v>
      </c>
      <c r="AUV47" s="15">
        <f t="shared" si="16"/>
        <v>3086300</v>
      </c>
      <c r="AUW47" s="15">
        <f t="shared" si="16"/>
        <v>3086320</v>
      </c>
      <c r="AUX47" s="15">
        <f t="shared" si="16"/>
        <v>3086340</v>
      </c>
      <c r="AUY47" s="15">
        <f t="shared" si="16"/>
        <v>3086360</v>
      </c>
      <c r="AUZ47" s="15">
        <f t="shared" si="16"/>
        <v>3086380</v>
      </c>
      <c r="AVA47" s="15">
        <f t="shared" si="16"/>
        <v>3086400</v>
      </c>
      <c r="AVB47" s="15">
        <f t="shared" si="16"/>
        <v>3086420</v>
      </c>
      <c r="AVC47" s="15">
        <f t="shared" si="16"/>
        <v>3086440</v>
      </c>
      <c r="AVD47" s="15">
        <f t="shared" si="16"/>
        <v>3086460</v>
      </c>
      <c r="AVE47" s="15">
        <f t="shared" si="16"/>
        <v>3086480</v>
      </c>
      <c r="AVF47" s="15">
        <f t="shared" si="16"/>
        <v>3086500</v>
      </c>
      <c r="AVG47" s="15">
        <f t="shared" si="16"/>
        <v>3086520</v>
      </c>
      <c r="AVH47" s="15">
        <f t="shared" si="16"/>
        <v>3086540</v>
      </c>
      <c r="AVI47" s="15">
        <f t="shared" si="16"/>
        <v>3086560</v>
      </c>
      <c r="AVJ47" s="15">
        <f t="shared" si="16"/>
        <v>3086580</v>
      </c>
      <c r="AVK47" s="15">
        <f t="shared" si="16"/>
        <v>3086600</v>
      </c>
      <c r="AVL47" s="15">
        <f t="shared" si="16"/>
        <v>3086620</v>
      </c>
      <c r="AVM47" s="15">
        <f t="shared" si="16"/>
        <v>3086640</v>
      </c>
      <c r="AVN47" s="15">
        <f t="shared" si="16"/>
        <v>3086660</v>
      </c>
      <c r="AVO47" s="15">
        <f t="shared" si="16"/>
        <v>3086680</v>
      </c>
      <c r="AVP47" s="15">
        <f t="shared" si="16"/>
        <v>3086700</v>
      </c>
      <c r="AVQ47" s="15">
        <f t="shared" si="16"/>
        <v>3086720</v>
      </c>
      <c r="AVR47" s="15">
        <f t="shared" si="16"/>
        <v>3086740</v>
      </c>
      <c r="AVS47" s="15">
        <f t="shared" si="16"/>
        <v>3086760</v>
      </c>
      <c r="AVT47" s="15">
        <f t="shared" si="16"/>
        <v>3086780</v>
      </c>
      <c r="AVU47" s="15">
        <f t="shared" si="16"/>
        <v>3086800</v>
      </c>
      <c r="AVV47" s="15">
        <f t="shared" si="16"/>
        <v>3086820</v>
      </c>
      <c r="AVW47" s="15">
        <f t="shared" si="16"/>
        <v>3086840</v>
      </c>
      <c r="AVX47" s="15">
        <f t="shared" si="16"/>
        <v>3086860</v>
      </c>
      <c r="AVY47" s="15">
        <f t="shared" si="16"/>
        <v>3086880</v>
      </c>
      <c r="AVZ47" s="15">
        <f t="shared" si="16"/>
        <v>3086900</v>
      </c>
      <c r="AWA47" s="15">
        <f t="shared" si="16"/>
        <v>3086920</v>
      </c>
      <c r="AWB47" s="15">
        <f t="shared" si="16"/>
        <v>3086940</v>
      </c>
      <c r="AWC47" s="15">
        <f t="shared" si="16"/>
        <v>3086960</v>
      </c>
      <c r="AWD47" s="15">
        <f t="shared" si="16"/>
        <v>3086980</v>
      </c>
      <c r="AWE47" s="15">
        <f t="shared" si="16"/>
        <v>3087000</v>
      </c>
      <c r="AWF47" s="15">
        <f t="shared" si="16"/>
        <v>3087020</v>
      </c>
      <c r="AWG47" s="15">
        <f t="shared" si="16"/>
        <v>3087040</v>
      </c>
      <c r="AWH47" s="15">
        <f t="shared" si="16"/>
        <v>3087060</v>
      </c>
      <c r="AWI47" s="15">
        <f t="shared" si="16"/>
        <v>3087080</v>
      </c>
      <c r="AWJ47" s="15">
        <f t="shared" si="16"/>
        <v>3087100</v>
      </c>
      <c r="AWK47" s="15">
        <f t="shared" si="16"/>
        <v>3087120</v>
      </c>
      <c r="AWL47" s="15">
        <f t="shared" si="16"/>
        <v>3087140</v>
      </c>
      <c r="AWM47" s="15">
        <f t="shared" si="16"/>
        <v>3087160</v>
      </c>
      <c r="AWN47" s="15">
        <f t="shared" si="16"/>
        <v>3087180</v>
      </c>
      <c r="AWO47" s="15">
        <f t="shared" si="16"/>
        <v>3087200</v>
      </c>
      <c r="AWP47" s="15">
        <f t="shared" si="16"/>
        <v>3087220</v>
      </c>
      <c r="AWQ47" s="15">
        <f t="shared" si="16"/>
        <v>3087240</v>
      </c>
      <c r="AWR47" s="15">
        <f t="shared" si="16"/>
        <v>3087260</v>
      </c>
      <c r="AWS47" s="15">
        <f t="shared" si="16"/>
        <v>3087280</v>
      </c>
      <c r="AWT47" s="15">
        <f t="shared" si="16"/>
        <v>3087300</v>
      </c>
      <c r="AWU47" s="15">
        <f t="shared" si="16"/>
        <v>3087320</v>
      </c>
      <c r="AWV47" s="15">
        <f t="shared" si="16"/>
        <v>3087340</v>
      </c>
      <c r="AWW47" s="15">
        <f t="shared" si="16"/>
        <v>3087360</v>
      </c>
      <c r="AWX47" s="15">
        <f t="shared" si="16"/>
        <v>3087380</v>
      </c>
      <c r="AWY47" s="15">
        <f t="shared" si="16"/>
        <v>3087400</v>
      </c>
      <c r="AWZ47" s="15">
        <f t="shared" si="16"/>
        <v>3087420</v>
      </c>
      <c r="AXA47" s="15">
        <f t="shared" si="16"/>
        <v>3087440</v>
      </c>
      <c r="AXB47" s="15">
        <f t="shared" si="16"/>
        <v>3087460</v>
      </c>
      <c r="AXC47" s="15">
        <f t="shared" si="16"/>
        <v>3087480</v>
      </c>
      <c r="AXD47" s="15">
        <f t="shared" si="16"/>
        <v>3087500</v>
      </c>
      <c r="AXE47" s="15">
        <f t="shared" ref="AXE47:AZP47" si="17">AXD47+20</f>
        <v>3087520</v>
      </c>
      <c r="AXF47" s="15">
        <f t="shared" si="17"/>
        <v>3087540</v>
      </c>
      <c r="AXG47" s="15">
        <f t="shared" si="17"/>
        <v>3087560</v>
      </c>
      <c r="AXH47" s="15">
        <f t="shared" si="17"/>
        <v>3087580</v>
      </c>
      <c r="AXI47" s="15">
        <f t="shared" si="17"/>
        <v>3087600</v>
      </c>
      <c r="AXJ47" s="15">
        <f t="shared" si="17"/>
        <v>3087620</v>
      </c>
      <c r="AXK47" s="15">
        <f t="shared" si="17"/>
        <v>3087640</v>
      </c>
      <c r="AXL47" s="15">
        <f t="shared" si="17"/>
        <v>3087660</v>
      </c>
      <c r="AXM47" s="15">
        <f t="shared" si="17"/>
        <v>3087680</v>
      </c>
      <c r="AXN47" s="15">
        <f t="shared" si="17"/>
        <v>3087700</v>
      </c>
      <c r="AXO47" s="15">
        <f t="shared" si="17"/>
        <v>3087720</v>
      </c>
      <c r="AXP47" s="15">
        <f t="shared" si="17"/>
        <v>3087740</v>
      </c>
      <c r="AXQ47" s="15">
        <f t="shared" si="17"/>
        <v>3087760</v>
      </c>
      <c r="AXR47" s="15">
        <f t="shared" si="17"/>
        <v>3087780</v>
      </c>
      <c r="AXS47" s="15">
        <f t="shared" si="17"/>
        <v>3087800</v>
      </c>
      <c r="AXT47" s="15">
        <f t="shared" si="17"/>
        <v>3087820</v>
      </c>
      <c r="AXU47" s="15">
        <f t="shared" si="17"/>
        <v>3087840</v>
      </c>
      <c r="AXV47" s="15">
        <f t="shared" si="17"/>
        <v>3087860</v>
      </c>
      <c r="AXW47" s="15">
        <f t="shared" si="17"/>
        <v>3087880</v>
      </c>
      <c r="AXX47" s="15">
        <f t="shared" si="17"/>
        <v>3087900</v>
      </c>
      <c r="AXY47" s="15">
        <f t="shared" si="17"/>
        <v>3087920</v>
      </c>
      <c r="AXZ47" s="15">
        <f t="shared" si="17"/>
        <v>3087940</v>
      </c>
      <c r="AYA47" s="15">
        <f t="shared" si="17"/>
        <v>3087960</v>
      </c>
      <c r="AYB47" s="15">
        <f t="shared" si="17"/>
        <v>3087980</v>
      </c>
      <c r="AYC47" s="15">
        <f t="shared" si="17"/>
        <v>3088000</v>
      </c>
      <c r="AYD47" s="15">
        <f t="shared" si="17"/>
        <v>3088020</v>
      </c>
      <c r="AYE47" s="15">
        <f t="shared" si="17"/>
        <v>3088040</v>
      </c>
      <c r="AYF47" s="15">
        <f t="shared" si="17"/>
        <v>3088060</v>
      </c>
      <c r="AYG47" s="15">
        <f t="shared" si="17"/>
        <v>3088080</v>
      </c>
      <c r="AYH47" s="15">
        <f t="shared" si="17"/>
        <v>3088100</v>
      </c>
      <c r="AYI47" s="15">
        <f t="shared" si="17"/>
        <v>3088120</v>
      </c>
      <c r="AYJ47" s="15">
        <f t="shared" si="17"/>
        <v>3088140</v>
      </c>
      <c r="AYK47" s="15">
        <f t="shared" si="17"/>
        <v>3088160</v>
      </c>
      <c r="AYL47" s="15">
        <f t="shared" si="17"/>
        <v>3088180</v>
      </c>
      <c r="AYM47" s="15">
        <f t="shared" si="17"/>
        <v>3088200</v>
      </c>
      <c r="AYN47" s="15">
        <f t="shared" si="17"/>
        <v>3088220</v>
      </c>
      <c r="AYO47" s="15">
        <f t="shared" si="17"/>
        <v>3088240</v>
      </c>
      <c r="AYP47" s="15">
        <f t="shared" si="17"/>
        <v>3088260</v>
      </c>
      <c r="AYQ47" s="15">
        <f t="shared" si="17"/>
        <v>3088280</v>
      </c>
      <c r="AYR47" s="15">
        <f t="shared" si="17"/>
        <v>3088300</v>
      </c>
      <c r="AYS47" s="15">
        <f t="shared" si="17"/>
        <v>3088320</v>
      </c>
      <c r="AYT47" s="15">
        <f t="shared" si="17"/>
        <v>3088340</v>
      </c>
      <c r="AYU47" s="15">
        <f t="shared" si="17"/>
        <v>3088360</v>
      </c>
      <c r="AYV47" s="15">
        <f t="shared" si="17"/>
        <v>3088380</v>
      </c>
      <c r="AYW47" s="15">
        <f t="shared" si="17"/>
        <v>3088400</v>
      </c>
      <c r="AYX47" s="15">
        <f t="shared" si="17"/>
        <v>3088420</v>
      </c>
      <c r="AYY47" s="15">
        <f t="shared" si="17"/>
        <v>3088440</v>
      </c>
      <c r="AYZ47" s="15">
        <f t="shared" si="17"/>
        <v>3088460</v>
      </c>
      <c r="AZA47" s="15">
        <f t="shared" si="17"/>
        <v>3088480</v>
      </c>
      <c r="AZB47" s="15">
        <f t="shared" si="17"/>
        <v>3088500</v>
      </c>
      <c r="AZC47" s="15">
        <f t="shared" si="17"/>
        <v>3088520</v>
      </c>
      <c r="AZD47" s="15">
        <f t="shared" si="17"/>
        <v>3088540</v>
      </c>
      <c r="AZE47" s="15">
        <f t="shared" si="17"/>
        <v>3088560</v>
      </c>
      <c r="AZF47" s="15">
        <f t="shared" si="17"/>
        <v>3088580</v>
      </c>
      <c r="AZG47" s="15">
        <f t="shared" si="17"/>
        <v>3088600</v>
      </c>
      <c r="AZH47" s="15">
        <f t="shared" si="17"/>
        <v>3088620</v>
      </c>
      <c r="AZI47" s="15">
        <f t="shared" si="17"/>
        <v>3088640</v>
      </c>
      <c r="AZJ47" s="15">
        <f t="shared" si="17"/>
        <v>3088660</v>
      </c>
      <c r="AZK47" s="15">
        <f t="shared" si="17"/>
        <v>3088680</v>
      </c>
      <c r="AZL47" s="15">
        <f t="shared" si="17"/>
        <v>3088700</v>
      </c>
      <c r="AZM47" s="15">
        <f t="shared" si="17"/>
        <v>3088720</v>
      </c>
      <c r="AZN47" s="15">
        <f t="shared" si="17"/>
        <v>3088740</v>
      </c>
      <c r="AZO47" s="15">
        <f t="shared" si="17"/>
        <v>3088760</v>
      </c>
      <c r="AZP47" s="15">
        <f t="shared" si="17"/>
        <v>3088780</v>
      </c>
      <c r="AZQ47" s="15">
        <f t="shared" ref="AZQ47:BCB47" si="18">AZP47+20</f>
        <v>3088800</v>
      </c>
      <c r="AZR47" s="15">
        <f t="shared" si="18"/>
        <v>3088820</v>
      </c>
      <c r="AZS47" s="15">
        <f t="shared" si="18"/>
        <v>3088840</v>
      </c>
      <c r="AZT47" s="15">
        <f t="shared" si="18"/>
        <v>3088860</v>
      </c>
      <c r="AZU47" s="15">
        <f t="shared" si="18"/>
        <v>3088880</v>
      </c>
      <c r="AZV47" s="15">
        <f t="shared" si="18"/>
        <v>3088900</v>
      </c>
      <c r="AZW47" s="15">
        <f t="shared" si="18"/>
        <v>3088920</v>
      </c>
      <c r="AZX47" s="15">
        <f t="shared" si="18"/>
        <v>3088940</v>
      </c>
      <c r="AZY47" s="15">
        <f t="shared" si="18"/>
        <v>3088960</v>
      </c>
      <c r="AZZ47" s="15">
        <f t="shared" si="18"/>
        <v>3088980</v>
      </c>
      <c r="BAA47" s="15">
        <f t="shared" si="18"/>
        <v>3089000</v>
      </c>
      <c r="BAB47" s="15">
        <f t="shared" si="18"/>
        <v>3089020</v>
      </c>
      <c r="BAC47" s="15">
        <f t="shared" si="18"/>
        <v>3089040</v>
      </c>
      <c r="BAD47" s="15">
        <f t="shared" si="18"/>
        <v>3089060</v>
      </c>
      <c r="BAE47" s="15">
        <f t="shared" si="18"/>
        <v>3089080</v>
      </c>
      <c r="BAF47" s="15">
        <f t="shared" si="18"/>
        <v>3089100</v>
      </c>
      <c r="BAG47" s="15">
        <f t="shared" si="18"/>
        <v>3089120</v>
      </c>
      <c r="BAH47" s="15">
        <f t="shared" si="18"/>
        <v>3089140</v>
      </c>
      <c r="BAI47" s="15">
        <f t="shared" si="18"/>
        <v>3089160</v>
      </c>
      <c r="BAJ47" s="15">
        <f t="shared" si="18"/>
        <v>3089180</v>
      </c>
      <c r="BAK47" s="15">
        <f t="shared" si="18"/>
        <v>3089200</v>
      </c>
      <c r="BAL47" s="15">
        <f t="shared" si="18"/>
        <v>3089220</v>
      </c>
      <c r="BAM47" s="15">
        <f t="shared" si="18"/>
        <v>3089240</v>
      </c>
      <c r="BAN47" s="15">
        <f t="shared" si="18"/>
        <v>3089260</v>
      </c>
      <c r="BAO47" s="15">
        <f t="shared" si="18"/>
        <v>3089280</v>
      </c>
      <c r="BAP47" s="15">
        <f t="shared" si="18"/>
        <v>3089300</v>
      </c>
      <c r="BAQ47" s="15">
        <f t="shared" si="18"/>
        <v>3089320</v>
      </c>
      <c r="BAR47" s="15">
        <f t="shared" si="18"/>
        <v>3089340</v>
      </c>
      <c r="BAS47" s="15">
        <f t="shared" si="18"/>
        <v>3089360</v>
      </c>
      <c r="BAT47" s="15">
        <f t="shared" si="18"/>
        <v>3089380</v>
      </c>
      <c r="BAU47" s="15">
        <f t="shared" si="18"/>
        <v>3089400</v>
      </c>
      <c r="BAV47" s="15">
        <f t="shared" si="18"/>
        <v>3089420</v>
      </c>
      <c r="BAW47" s="15">
        <f t="shared" si="18"/>
        <v>3089440</v>
      </c>
      <c r="BAX47" s="15">
        <f t="shared" si="18"/>
        <v>3089460</v>
      </c>
      <c r="BAY47" s="15">
        <f t="shared" si="18"/>
        <v>3089480</v>
      </c>
      <c r="BAZ47" s="15">
        <f t="shared" si="18"/>
        <v>3089500</v>
      </c>
      <c r="BBA47" s="15">
        <f t="shared" si="18"/>
        <v>3089520</v>
      </c>
      <c r="BBB47" s="15">
        <f t="shared" si="18"/>
        <v>3089540</v>
      </c>
      <c r="BBC47" s="15">
        <f t="shared" si="18"/>
        <v>3089560</v>
      </c>
      <c r="BBD47" s="15">
        <f t="shared" si="18"/>
        <v>3089580</v>
      </c>
      <c r="BBE47" s="15">
        <f t="shared" si="18"/>
        <v>3089600</v>
      </c>
      <c r="BBF47" s="15">
        <f t="shared" si="18"/>
        <v>3089620</v>
      </c>
      <c r="BBG47" s="15">
        <f t="shared" si="18"/>
        <v>3089640</v>
      </c>
      <c r="BBH47" s="15">
        <f t="shared" si="18"/>
        <v>3089660</v>
      </c>
      <c r="BBI47" s="15">
        <f t="shared" si="18"/>
        <v>3089680</v>
      </c>
      <c r="BBJ47" s="15">
        <f t="shared" si="18"/>
        <v>3089700</v>
      </c>
      <c r="BBK47" s="15">
        <f t="shared" si="18"/>
        <v>3089720</v>
      </c>
      <c r="BBL47" s="15">
        <f t="shared" si="18"/>
        <v>3089740</v>
      </c>
      <c r="BBM47" s="15">
        <f t="shared" si="18"/>
        <v>3089760</v>
      </c>
      <c r="BBN47" s="15">
        <f t="shared" si="18"/>
        <v>3089780</v>
      </c>
      <c r="BBO47" s="15">
        <f t="shared" si="18"/>
        <v>3089800</v>
      </c>
      <c r="BBP47" s="15">
        <f t="shared" si="18"/>
        <v>3089820</v>
      </c>
      <c r="BBQ47" s="15">
        <f t="shared" si="18"/>
        <v>3089840</v>
      </c>
      <c r="BBR47" s="15">
        <f t="shared" si="18"/>
        <v>3089860</v>
      </c>
      <c r="BBS47" s="15">
        <f t="shared" si="18"/>
        <v>3089880</v>
      </c>
      <c r="BBT47" s="15">
        <f t="shared" si="18"/>
        <v>3089900</v>
      </c>
      <c r="BBU47" s="15">
        <f t="shared" si="18"/>
        <v>3089920</v>
      </c>
      <c r="BBV47" s="15">
        <f t="shared" si="18"/>
        <v>3089940</v>
      </c>
      <c r="BBW47" s="15">
        <f t="shared" si="18"/>
        <v>3089960</v>
      </c>
      <c r="BBX47" s="15">
        <f t="shared" si="18"/>
        <v>3089980</v>
      </c>
      <c r="BBY47" s="15">
        <f t="shared" si="18"/>
        <v>3090000</v>
      </c>
      <c r="BBZ47" s="15">
        <f t="shared" si="18"/>
        <v>3090020</v>
      </c>
      <c r="BCA47" s="15">
        <f t="shared" si="18"/>
        <v>3090040</v>
      </c>
      <c r="BCB47" s="15">
        <f t="shared" si="18"/>
        <v>3090060</v>
      </c>
      <c r="BCC47" s="15">
        <f t="shared" ref="BCC47:BEN47" si="19">BCB47+20</f>
        <v>3090080</v>
      </c>
      <c r="BCD47" s="15">
        <f t="shared" si="19"/>
        <v>3090100</v>
      </c>
      <c r="BCE47" s="15">
        <f t="shared" si="19"/>
        <v>3090120</v>
      </c>
      <c r="BCF47" s="15">
        <f t="shared" si="19"/>
        <v>3090140</v>
      </c>
      <c r="BCG47" s="15">
        <f t="shared" si="19"/>
        <v>3090160</v>
      </c>
      <c r="BCH47" s="15">
        <f t="shared" si="19"/>
        <v>3090180</v>
      </c>
      <c r="BCI47" s="15">
        <f t="shared" si="19"/>
        <v>3090200</v>
      </c>
      <c r="BCJ47" s="15">
        <f t="shared" si="19"/>
        <v>3090220</v>
      </c>
      <c r="BCK47" s="15">
        <f t="shared" si="19"/>
        <v>3090240</v>
      </c>
      <c r="BCL47" s="15">
        <f t="shared" si="19"/>
        <v>3090260</v>
      </c>
      <c r="BCM47" s="15">
        <f t="shared" si="19"/>
        <v>3090280</v>
      </c>
      <c r="BCN47" s="15">
        <f t="shared" si="19"/>
        <v>3090300</v>
      </c>
      <c r="BCO47" s="15">
        <f t="shared" si="19"/>
        <v>3090320</v>
      </c>
      <c r="BCP47" s="15">
        <f t="shared" si="19"/>
        <v>3090340</v>
      </c>
      <c r="BCQ47" s="15">
        <f t="shared" si="19"/>
        <v>3090360</v>
      </c>
      <c r="BCR47" s="15">
        <f t="shared" si="19"/>
        <v>3090380</v>
      </c>
      <c r="BCS47" s="15">
        <f t="shared" si="19"/>
        <v>3090400</v>
      </c>
      <c r="BCT47" s="15">
        <f t="shared" si="19"/>
        <v>3090420</v>
      </c>
      <c r="BCU47" s="15">
        <f t="shared" si="19"/>
        <v>3090440</v>
      </c>
      <c r="BCV47" s="15">
        <f t="shared" si="19"/>
        <v>3090460</v>
      </c>
      <c r="BCW47" s="15">
        <f t="shared" si="19"/>
        <v>3090480</v>
      </c>
      <c r="BCX47" s="15">
        <f t="shared" si="19"/>
        <v>3090500</v>
      </c>
      <c r="BCY47" s="15">
        <f t="shared" si="19"/>
        <v>3090520</v>
      </c>
      <c r="BCZ47" s="15">
        <f t="shared" si="19"/>
        <v>3090540</v>
      </c>
      <c r="BDA47" s="15">
        <f t="shared" si="19"/>
        <v>3090560</v>
      </c>
      <c r="BDB47" s="15">
        <f t="shared" si="19"/>
        <v>3090580</v>
      </c>
      <c r="BDC47" s="15">
        <f t="shared" si="19"/>
        <v>3090600</v>
      </c>
      <c r="BDD47" s="15">
        <f t="shared" si="19"/>
        <v>3090620</v>
      </c>
      <c r="BDE47" s="15">
        <f t="shared" si="19"/>
        <v>3090640</v>
      </c>
      <c r="BDF47" s="15">
        <f t="shared" si="19"/>
        <v>3090660</v>
      </c>
      <c r="BDG47" s="15">
        <f t="shared" si="19"/>
        <v>3090680</v>
      </c>
      <c r="BDH47" s="15">
        <f t="shared" si="19"/>
        <v>3090700</v>
      </c>
      <c r="BDI47" s="15">
        <f t="shared" si="19"/>
        <v>3090720</v>
      </c>
      <c r="BDJ47" s="15">
        <f t="shared" si="19"/>
        <v>3090740</v>
      </c>
      <c r="BDK47" s="15">
        <f t="shared" si="19"/>
        <v>3090760</v>
      </c>
      <c r="BDL47" s="15">
        <f t="shared" si="19"/>
        <v>3090780</v>
      </c>
      <c r="BDM47" s="15">
        <f t="shared" si="19"/>
        <v>3090800</v>
      </c>
      <c r="BDN47" s="15">
        <f t="shared" si="19"/>
        <v>3090820</v>
      </c>
      <c r="BDO47" s="15">
        <f t="shared" si="19"/>
        <v>3090840</v>
      </c>
      <c r="BDP47" s="15">
        <f t="shared" si="19"/>
        <v>3090860</v>
      </c>
      <c r="BDQ47" s="15">
        <f t="shared" si="19"/>
        <v>3090880</v>
      </c>
      <c r="BDR47" s="15">
        <f t="shared" si="19"/>
        <v>3090900</v>
      </c>
      <c r="BDS47" s="15">
        <f t="shared" si="19"/>
        <v>3090920</v>
      </c>
      <c r="BDT47" s="15">
        <f t="shared" si="19"/>
        <v>3090940</v>
      </c>
      <c r="BDU47" s="15">
        <f t="shared" si="19"/>
        <v>3090960</v>
      </c>
      <c r="BDV47" s="15">
        <f t="shared" si="19"/>
        <v>3090980</v>
      </c>
      <c r="BDW47" s="15">
        <f t="shared" si="19"/>
        <v>3091000</v>
      </c>
      <c r="BDX47" s="15">
        <f t="shared" si="19"/>
        <v>3091020</v>
      </c>
      <c r="BDY47" s="15">
        <f t="shared" si="19"/>
        <v>3091040</v>
      </c>
      <c r="BDZ47" s="15">
        <f t="shared" si="19"/>
        <v>3091060</v>
      </c>
      <c r="BEA47" s="15">
        <f t="shared" si="19"/>
        <v>3091080</v>
      </c>
      <c r="BEB47" s="15">
        <f t="shared" si="19"/>
        <v>3091100</v>
      </c>
      <c r="BEC47" s="15">
        <f t="shared" si="19"/>
        <v>3091120</v>
      </c>
      <c r="BED47" s="15">
        <f t="shared" si="19"/>
        <v>3091140</v>
      </c>
      <c r="BEE47" s="15">
        <f t="shared" si="19"/>
        <v>3091160</v>
      </c>
      <c r="BEF47" s="15">
        <f t="shared" si="19"/>
        <v>3091180</v>
      </c>
      <c r="BEG47" s="15">
        <f t="shared" si="19"/>
        <v>3091200</v>
      </c>
      <c r="BEH47" s="15">
        <f t="shared" si="19"/>
        <v>3091220</v>
      </c>
      <c r="BEI47" s="15">
        <f t="shared" si="19"/>
        <v>3091240</v>
      </c>
      <c r="BEJ47" s="15">
        <f t="shared" si="19"/>
        <v>3091260</v>
      </c>
      <c r="BEK47" s="15">
        <f t="shared" si="19"/>
        <v>3091280</v>
      </c>
      <c r="BEL47" s="15">
        <f t="shared" si="19"/>
        <v>3091300</v>
      </c>
      <c r="BEM47" s="15">
        <f t="shared" si="19"/>
        <v>3091320</v>
      </c>
      <c r="BEN47" s="15">
        <f t="shared" si="19"/>
        <v>3091340</v>
      </c>
      <c r="BEO47" s="15">
        <f t="shared" ref="BEO47:BGZ47" si="20">BEN47+20</f>
        <v>3091360</v>
      </c>
      <c r="BEP47" s="15">
        <f t="shared" si="20"/>
        <v>3091380</v>
      </c>
      <c r="BEQ47" s="15">
        <f t="shared" si="20"/>
        <v>3091400</v>
      </c>
      <c r="BER47" s="15">
        <f t="shared" si="20"/>
        <v>3091420</v>
      </c>
      <c r="BES47" s="15">
        <f t="shared" si="20"/>
        <v>3091440</v>
      </c>
      <c r="BET47" s="15">
        <f t="shared" si="20"/>
        <v>3091460</v>
      </c>
      <c r="BEU47" s="15">
        <f t="shared" si="20"/>
        <v>3091480</v>
      </c>
      <c r="BEV47" s="15">
        <f t="shared" si="20"/>
        <v>3091500</v>
      </c>
      <c r="BEW47" s="15">
        <f t="shared" si="20"/>
        <v>3091520</v>
      </c>
      <c r="BEX47" s="15">
        <f t="shared" si="20"/>
        <v>3091540</v>
      </c>
      <c r="BEY47" s="15">
        <f t="shared" si="20"/>
        <v>3091560</v>
      </c>
      <c r="BEZ47" s="15">
        <f t="shared" si="20"/>
        <v>3091580</v>
      </c>
      <c r="BFA47" s="15">
        <f t="shared" si="20"/>
        <v>3091600</v>
      </c>
      <c r="BFB47" s="15">
        <f t="shared" si="20"/>
        <v>3091620</v>
      </c>
      <c r="BFC47" s="15">
        <f t="shared" si="20"/>
        <v>3091640</v>
      </c>
      <c r="BFD47" s="15">
        <f t="shared" si="20"/>
        <v>3091660</v>
      </c>
      <c r="BFE47" s="15">
        <f t="shared" si="20"/>
        <v>3091680</v>
      </c>
      <c r="BFF47" s="15">
        <f t="shared" si="20"/>
        <v>3091700</v>
      </c>
      <c r="BFG47" s="15">
        <f t="shared" si="20"/>
        <v>3091720</v>
      </c>
      <c r="BFH47" s="15">
        <f t="shared" si="20"/>
        <v>3091740</v>
      </c>
      <c r="BFI47" s="15">
        <f t="shared" si="20"/>
        <v>3091760</v>
      </c>
      <c r="BFJ47" s="15">
        <f t="shared" si="20"/>
        <v>3091780</v>
      </c>
      <c r="BFK47" s="15">
        <f t="shared" si="20"/>
        <v>3091800</v>
      </c>
      <c r="BFL47" s="15">
        <f t="shared" si="20"/>
        <v>3091820</v>
      </c>
      <c r="BFM47" s="15">
        <f t="shared" si="20"/>
        <v>3091840</v>
      </c>
      <c r="BFN47" s="15">
        <f t="shared" si="20"/>
        <v>3091860</v>
      </c>
      <c r="BFO47" s="15">
        <f t="shared" si="20"/>
        <v>3091880</v>
      </c>
      <c r="BFP47" s="15">
        <f t="shared" si="20"/>
        <v>3091900</v>
      </c>
      <c r="BFQ47" s="15">
        <f t="shared" si="20"/>
        <v>3091920</v>
      </c>
      <c r="BFR47" s="15">
        <f t="shared" si="20"/>
        <v>3091940</v>
      </c>
      <c r="BFS47" s="15">
        <f t="shared" si="20"/>
        <v>3091960</v>
      </c>
      <c r="BFT47" s="15">
        <f t="shared" si="20"/>
        <v>3091980</v>
      </c>
      <c r="BFU47" s="15">
        <f t="shared" si="20"/>
        <v>3092000</v>
      </c>
      <c r="BFV47" s="15">
        <f t="shared" si="20"/>
        <v>3092020</v>
      </c>
      <c r="BFW47" s="15">
        <f t="shared" si="20"/>
        <v>3092040</v>
      </c>
      <c r="BFX47" s="15">
        <f t="shared" si="20"/>
        <v>3092060</v>
      </c>
      <c r="BFY47" s="15">
        <f t="shared" si="20"/>
        <v>3092080</v>
      </c>
      <c r="BFZ47" s="15">
        <f t="shared" si="20"/>
        <v>3092100</v>
      </c>
      <c r="BGA47" s="15">
        <f t="shared" si="20"/>
        <v>3092120</v>
      </c>
      <c r="BGB47" s="15">
        <f t="shared" si="20"/>
        <v>3092140</v>
      </c>
      <c r="BGC47" s="15">
        <f t="shared" si="20"/>
        <v>3092160</v>
      </c>
      <c r="BGD47" s="15">
        <f t="shared" si="20"/>
        <v>3092180</v>
      </c>
      <c r="BGE47" s="15">
        <f t="shared" si="20"/>
        <v>3092200</v>
      </c>
      <c r="BGF47" s="15">
        <f t="shared" si="20"/>
        <v>3092220</v>
      </c>
      <c r="BGG47" s="15">
        <f t="shared" si="20"/>
        <v>3092240</v>
      </c>
      <c r="BGH47" s="15">
        <f t="shared" si="20"/>
        <v>3092260</v>
      </c>
      <c r="BGI47" s="15">
        <f t="shared" si="20"/>
        <v>3092280</v>
      </c>
      <c r="BGJ47" s="15">
        <f t="shared" si="20"/>
        <v>3092300</v>
      </c>
      <c r="BGK47" s="15">
        <f t="shared" si="20"/>
        <v>3092320</v>
      </c>
      <c r="BGL47" s="15">
        <f t="shared" si="20"/>
        <v>3092340</v>
      </c>
      <c r="BGM47" s="15">
        <f t="shared" si="20"/>
        <v>3092360</v>
      </c>
      <c r="BGN47" s="15">
        <f t="shared" si="20"/>
        <v>3092380</v>
      </c>
      <c r="BGO47" s="15">
        <f t="shared" si="20"/>
        <v>3092400</v>
      </c>
      <c r="BGP47" s="15">
        <f t="shared" si="20"/>
        <v>3092420</v>
      </c>
      <c r="BGQ47" s="15">
        <f t="shared" si="20"/>
        <v>3092440</v>
      </c>
      <c r="BGR47" s="15">
        <f t="shared" si="20"/>
        <v>3092460</v>
      </c>
      <c r="BGS47" s="15">
        <f t="shared" si="20"/>
        <v>3092480</v>
      </c>
      <c r="BGT47" s="15">
        <f t="shared" si="20"/>
        <v>3092500</v>
      </c>
      <c r="BGU47" s="15">
        <f t="shared" si="20"/>
        <v>3092520</v>
      </c>
      <c r="BGV47" s="15">
        <f t="shared" si="20"/>
        <v>3092540</v>
      </c>
      <c r="BGW47" s="15">
        <f t="shared" si="20"/>
        <v>3092560</v>
      </c>
      <c r="BGX47" s="15">
        <f t="shared" si="20"/>
        <v>3092580</v>
      </c>
      <c r="BGY47" s="15">
        <f t="shared" si="20"/>
        <v>3092600</v>
      </c>
      <c r="BGZ47" s="15">
        <f t="shared" si="20"/>
        <v>3092620</v>
      </c>
      <c r="BHA47" s="15">
        <f t="shared" ref="BHA47:BJL47" si="21">BGZ47+20</f>
        <v>3092640</v>
      </c>
      <c r="BHB47" s="15">
        <f t="shared" si="21"/>
        <v>3092660</v>
      </c>
      <c r="BHC47" s="15">
        <f t="shared" si="21"/>
        <v>3092680</v>
      </c>
      <c r="BHD47" s="15">
        <f t="shared" si="21"/>
        <v>3092700</v>
      </c>
      <c r="BHE47" s="15">
        <f t="shared" si="21"/>
        <v>3092720</v>
      </c>
      <c r="BHF47" s="15">
        <f t="shared" si="21"/>
        <v>3092740</v>
      </c>
      <c r="BHG47" s="15">
        <f t="shared" si="21"/>
        <v>3092760</v>
      </c>
      <c r="BHH47" s="15">
        <f t="shared" si="21"/>
        <v>3092780</v>
      </c>
      <c r="BHI47" s="15">
        <f t="shared" si="21"/>
        <v>3092800</v>
      </c>
      <c r="BHJ47" s="15">
        <f t="shared" si="21"/>
        <v>3092820</v>
      </c>
      <c r="BHK47" s="15">
        <f t="shared" si="21"/>
        <v>3092840</v>
      </c>
      <c r="BHL47" s="15">
        <f t="shared" si="21"/>
        <v>3092860</v>
      </c>
      <c r="BHM47" s="15">
        <f t="shared" si="21"/>
        <v>3092880</v>
      </c>
      <c r="BHN47" s="15">
        <f t="shared" si="21"/>
        <v>3092900</v>
      </c>
      <c r="BHO47" s="15">
        <f t="shared" si="21"/>
        <v>3092920</v>
      </c>
      <c r="BHP47" s="15">
        <f t="shared" si="21"/>
        <v>3092940</v>
      </c>
      <c r="BHQ47" s="15">
        <f t="shared" si="21"/>
        <v>3092960</v>
      </c>
      <c r="BHR47" s="15">
        <f t="shared" si="21"/>
        <v>3092980</v>
      </c>
      <c r="BHS47" s="15">
        <f t="shared" si="21"/>
        <v>3093000</v>
      </c>
      <c r="BHT47" s="15">
        <f t="shared" si="21"/>
        <v>3093020</v>
      </c>
      <c r="BHU47" s="15">
        <f t="shared" si="21"/>
        <v>3093040</v>
      </c>
      <c r="BHV47" s="15">
        <f t="shared" si="21"/>
        <v>3093060</v>
      </c>
      <c r="BHW47" s="15">
        <f t="shared" si="21"/>
        <v>3093080</v>
      </c>
      <c r="BHX47" s="15">
        <f t="shared" si="21"/>
        <v>3093100</v>
      </c>
      <c r="BHY47" s="15">
        <f t="shared" si="21"/>
        <v>3093120</v>
      </c>
      <c r="BHZ47" s="15">
        <f t="shared" si="21"/>
        <v>3093140</v>
      </c>
      <c r="BIA47" s="15">
        <f t="shared" si="21"/>
        <v>3093160</v>
      </c>
      <c r="BIB47" s="15">
        <f t="shared" si="21"/>
        <v>3093180</v>
      </c>
      <c r="BIC47" s="15">
        <f t="shared" si="21"/>
        <v>3093200</v>
      </c>
      <c r="BID47" s="15">
        <f t="shared" si="21"/>
        <v>3093220</v>
      </c>
      <c r="BIE47" s="15">
        <f t="shared" si="21"/>
        <v>3093240</v>
      </c>
      <c r="BIF47" s="15">
        <f t="shared" si="21"/>
        <v>3093260</v>
      </c>
      <c r="BIG47" s="15">
        <f t="shared" si="21"/>
        <v>3093280</v>
      </c>
      <c r="BIH47" s="15">
        <f t="shared" si="21"/>
        <v>3093300</v>
      </c>
      <c r="BII47" s="15">
        <f t="shared" si="21"/>
        <v>3093320</v>
      </c>
      <c r="BIJ47" s="15">
        <f t="shared" si="21"/>
        <v>3093340</v>
      </c>
      <c r="BIK47" s="15">
        <f t="shared" si="21"/>
        <v>3093360</v>
      </c>
      <c r="BIL47" s="15">
        <f t="shared" si="21"/>
        <v>3093380</v>
      </c>
      <c r="BIM47" s="15">
        <f t="shared" si="21"/>
        <v>3093400</v>
      </c>
      <c r="BIN47" s="15">
        <f t="shared" si="21"/>
        <v>3093420</v>
      </c>
      <c r="BIO47" s="15">
        <f t="shared" si="21"/>
        <v>3093440</v>
      </c>
      <c r="BIP47" s="15">
        <f t="shared" si="21"/>
        <v>3093460</v>
      </c>
      <c r="BIQ47" s="15">
        <f t="shared" si="21"/>
        <v>3093480</v>
      </c>
      <c r="BIR47" s="15">
        <f t="shared" si="21"/>
        <v>3093500</v>
      </c>
      <c r="BIS47" s="15">
        <f t="shared" si="21"/>
        <v>3093520</v>
      </c>
      <c r="BIT47" s="15">
        <f t="shared" si="21"/>
        <v>3093540</v>
      </c>
      <c r="BIU47" s="15">
        <f t="shared" si="21"/>
        <v>3093560</v>
      </c>
      <c r="BIV47" s="15">
        <f t="shared" si="21"/>
        <v>3093580</v>
      </c>
      <c r="BIW47" s="15">
        <f t="shared" si="21"/>
        <v>3093600</v>
      </c>
      <c r="BIX47" s="15">
        <f t="shared" si="21"/>
        <v>3093620</v>
      </c>
      <c r="BIY47" s="15">
        <f t="shared" si="21"/>
        <v>3093640</v>
      </c>
      <c r="BIZ47" s="15">
        <f t="shared" si="21"/>
        <v>3093660</v>
      </c>
      <c r="BJA47" s="15">
        <f t="shared" si="21"/>
        <v>3093680</v>
      </c>
      <c r="BJB47" s="15">
        <f t="shared" si="21"/>
        <v>3093700</v>
      </c>
      <c r="BJC47" s="15">
        <f t="shared" si="21"/>
        <v>3093720</v>
      </c>
      <c r="BJD47" s="15">
        <f t="shared" si="21"/>
        <v>3093740</v>
      </c>
      <c r="BJE47" s="15">
        <f t="shared" si="21"/>
        <v>3093760</v>
      </c>
      <c r="BJF47" s="15">
        <f t="shared" si="21"/>
        <v>3093780</v>
      </c>
      <c r="BJG47" s="15">
        <f t="shared" si="21"/>
        <v>3093800</v>
      </c>
      <c r="BJH47" s="15">
        <f t="shared" si="21"/>
        <v>3093820</v>
      </c>
      <c r="BJI47" s="15">
        <f t="shared" si="21"/>
        <v>3093840</v>
      </c>
      <c r="BJJ47" s="15">
        <f t="shared" si="21"/>
        <v>3093860</v>
      </c>
      <c r="BJK47" s="15">
        <f t="shared" si="21"/>
        <v>3093880</v>
      </c>
      <c r="BJL47" s="15">
        <f t="shared" si="21"/>
        <v>3093900</v>
      </c>
      <c r="BJM47" s="15">
        <f t="shared" ref="BJM47:BLX47" si="22">BJL47+20</f>
        <v>3093920</v>
      </c>
      <c r="BJN47" s="15">
        <f t="shared" si="22"/>
        <v>3093940</v>
      </c>
      <c r="BJO47" s="15">
        <f t="shared" si="22"/>
        <v>3093960</v>
      </c>
      <c r="BJP47" s="15">
        <f t="shared" si="22"/>
        <v>3093980</v>
      </c>
      <c r="BJQ47" s="15">
        <f t="shared" si="22"/>
        <v>3094000</v>
      </c>
      <c r="BJR47" s="15">
        <f t="shared" si="22"/>
        <v>3094020</v>
      </c>
      <c r="BJS47" s="15">
        <f t="shared" si="22"/>
        <v>3094040</v>
      </c>
      <c r="BJT47" s="15">
        <f t="shared" si="22"/>
        <v>3094060</v>
      </c>
      <c r="BJU47" s="15">
        <f t="shared" si="22"/>
        <v>3094080</v>
      </c>
      <c r="BJV47" s="15">
        <f t="shared" si="22"/>
        <v>3094100</v>
      </c>
      <c r="BJW47" s="15">
        <f t="shared" si="22"/>
        <v>3094120</v>
      </c>
      <c r="BJX47" s="15">
        <f t="shared" si="22"/>
        <v>3094140</v>
      </c>
      <c r="BJY47" s="15">
        <f t="shared" si="22"/>
        <v>3094160</v>
      </c>
      <c r="BJZ47" s="15">
        <f t="shared" si="22"/>
        <v>3094180</v>
      </c>
      <c r="BKA47" s="15">
        <f t="shared" si="22"/>
        <v>3094200</v>
      </c>
      <c r="BKB47" s="15">
        <f t="shared" si="22"/>
        <v>3094220</v>
      </c>
      <c r="BKC47" s="15">
        <f t="shared" si="22"/>
        <v>3094240</v>
      </c>
      <c r="BKD47" s="15">
        <f t="shared" si="22"/>
        <v>3094260</v>
      </c>
      <c r="BKE47" s="15">
        <f t="shared" si="22"/>
        <v>3094280</v>
      </c>
      <c r="BKF47" s="15">
        <f t="shared" si="22"/>
        <v>3094300</v>
      </c>
      <c r="BKG47" s="15">
        <f t="shared" si="22"/>
        <v>3094320</v>
      </c>
      <c r="BKH47" s="15">
        <f t="shared" si="22"/>
        <v>3094340</v>
      </c>
      <c r="BKI47" s="15">
        <f t="shared" si="22"/>
        <v>3094360</v>
      </c>
      <c r="BKJ47" s="15">
        <f t="shared" si="22"/>
        <v>3094380</v>
      </c>
      <c r="BKK47" s="15">
        <f t="shared" si="22"/>
        <v>3094400</v>
      </c>
      <c r="BKL47" s="15">
        <f t="shared" si="22"/>
        <v>3094420</v>
      </c>
      <c r="BKM47" s="15">
        <f t="shared" si="22"/>
        <v>3094440</v>
      </c>
      <c r="BKN47" s="15">
        <f t="shared" si="22"/>
        <v>3094460</v>
      </c>
      <c r="BKO47" s="15">
        <f t="shared" si="22"/>
        <v>3094480</v>
      </c>
      <c r="BKP47" s="15">
        <f t="shared" si="22"/>
        <v>3094500</v>
      </c>
      <c r="BKQ47" s="15">
        <f t="shared" si="22"/>
        <v>3094520</v>
      </c>
      <c r="BKR47" s="15">
        <f t="shared" si="22"/>
        <v>3094540</v>
      </c>
      <c r="BKS47" s="15">
        <f t="shared" si="22"/>
        <v>3094560</v>
      </c>
      <c r="BKT47" s="15">
        <f t="shared" si="22"/>
        <v>3094580</v>
      </c>
      <c r="BKU47" s="15">
        <f t="shared" si="22"/>
        <v>3094600</v>
      </c>
      <c r="BKV47" s="15">
        <f t="shared" si="22"/>
        <v>3094620</v>
      </c>
      <c r="BKW47" s="15">
        <f t="shared" si="22"/>
        <v>3094640</v>
      </c>
      <c r="BKX47" s="15">
        <f t="shared" si="22"/>
        <v>3094660</v>
      </c>
      <c r="BKY47" s="15">
        <f t="shared" si="22"/>
        <v>3094680</v>
      </c>
      <c r="BKZ47" s="15">
        <f t="shared" si="22"/>
        <v>3094700</v>
      </c>
      <c r="BLA47" s="15">
        <f t="shared" si="22"/>
        <v>3094720</v>
      </c>
      <c r="BLB47" s="15">
        <f t="shared" si="22"/>
        <v>3094740</v>
      </c>
      <c r="BLC47" s="15">
        <f t="shared" si="22"/>
        <v>3094760</v>
      </c>
      <c r="BLD47" s="15">
        <f t="shared" si="22"/>
        <v>3094780</v>
      </c>
      <c r="BLE47" s="15">
        <f t="shared" si="22"/>
        <v>3094800</v>
      </c>
      <c r="BLF47" s="15">
        <f t="shared" si="22"/>
        <v>3094820</v>
      </c>
      <c r="BLG47" s="15">
        <f t="shared" si="22"/>
        <v>3094840</v>
      </c>
      <c r="BLH47" s="15">
        <f t="shared" si="22"/>
        <v>3094860</v>
      </c>
      <c r="BLI47" s="15">
        <f t="shared" si="22"/>
        <v>3094880</v>
      </c>
      <c r="BLJ47" s="15">
        <f t="shared" si="22"/>
        <v>3094900</v>
      </c>
      <c r="BLK47" s="15">
        <f t="shared" si="22"/>
        <v>3094920</v>
      </c>
      <c r="BLL47" s="15">
        <f t="shared" si="22"/>
        <v>3094940</v>
      </c>
      <c r="BLM47" s="15">
        <f t="shared" si="22"/>
        <v>3094960</v>
      </c>
      <c r="BLN47" s="15">
        <f t="shared" si="22"/>
        <v>3094980</v>
      </c>
      <c r="BLO47" s="15">
        <f t="shared" si="22"/>
        <v>3095000</v>
      </c>
      <c r="BLP47" s="15">
        <f t="shared" si="22"/>
        <v>3095020</v>
      </c>
      <c r="BLQ47" s="15">
        <f t="shared" si="22"/>
        <v>3095040</v>
      </c>
      <c r="BLR47" s="15">
        <f t="shared" si="22"/>
        <v>3095060</v>
      </c>
      <c r="BLS47" s="15">
        <f t="shared" si="22"/>
        <v>3095080</v>
      </c>
      <c r="BLT47" s="15">
        <f t="shared" si="22"/>
        <v>3095100</v>
      </c>
      <c r="BLU47" s="15">
        <f t="shared" si="22"/>
        <v>3095120</v>
      </c>
      <c r="BLV47" s="15">
        <f t="shared" si="22"/>
        <v>3095140</v>
      </c>
      <c r="BLW47" s="15">
        <f t="shared" si="22"/>
        <v>3095160</v>
      </c>
      <c r="BLX47" s="15">
        <f t="shared" si="22"/>
        <v>3095180</v>
      </c>
      <c r="BLY47" s="15">
        <f t="shared" ref="BLY47:BMH47" si="23">BLX47+20</f>
        <v>3095200</v>
      </c>
      <c r="BLZ47" s="15">
        <f t="shared" si="23"/>
        <v>3095220</v>
      </c>
      <c r="BMA47" s="15">
        <f t="shared" si="23"/>
        <v>3095240</v>
      </c>
      <c r="BMB47" s="15">
        <f t="shared" si="23"/>
        <v>3095260</v>
      </c>
      <c r="BMC47" s="15">
        <f t="shared" si="23"/>
        <v>3095280</v>
      </c>
      <c r="BMD47" s="15">
        <f t="shared" si="23"/>
        <v>3095300</v>
      </c>
      <c r="BME47" s="15">
        <f t="shared" si="23"/>
        <v>3095320</v>
      </c>
      <c r="BMF47" s="15">
        <f t="shared" si="23"/>
        <v>3095340</v>
      </c>
      <c r="BMG47" s="15">
        <f t="shared" si="23"/>
        <v>3095360</v>
      </c>
      <c r="BMH47" s="15">
        <f t="shared" si="23"/>
        <v>3095380</v>
      </c>
      <c r="BMI47" s="15"/>
      <c r="BMJ47" s="15"/>
      <c r="BMK47" s="15"/>
      <c r="BML47" s="15"/>
      <c r="BMM47" s="15"/>
      <c r="BMN47" s="15"/>
      <c r="BMO47" s="15"/>
      <c r="BMP47" s="15"/>
      <c r="BMQ47" s="15"/>
      <c r="BMR47" s="15"/>
      <c r="BMS47" s="15"/>
      <c r="BMT47" s="15"/>
      <c r="BMU47" s="15"/>
      <c r="BMV47" s="15"/>
      <c r="BMW47" s="15"/>
      <c r="BMX47" s="15"/>
      <c r="BMY47" s="15"/>
      <c r="BMZ47" s="15"/>
      <c r="BNA47" s="15"/>
      <c r="BNB47" s="15"/>
    </row>
    <row r="49" spans="182:678" ht="15.75" customHeight="1" x14ac:dyDescent="0.2">
      <c r="YR49" s="530" t="s">
        <v>32</v>
      </c>
      <c r="YS49" s="386"/>
      <c r="YT49" s="530" t="s">
        <v>33</v>
      </c>
      <c r="YU49" s="386"/>
      <c r="YV49" s="530" t="s">
        <v>34</v>
      </c>
      <c r="YW49" s="385"/>
      <c r="YX49" s="385"/>
      <c r="YY49" s="386"/>
      <c r="YZ49" s="530" t="s">
        <v>35</v>
      </c>
      <c r="ZA49" s="385"/>
      <c r="ZB49" s="386"/>
    </row>
    <row r="50" spans="182:678" ht="15.75" customHeight="1" x14ac:dyDescent="0.2">
      <c r="RB50" s="524" t="s">
        <v>32</v>
      </c>
      <c r="RC50" s="525"/>
      <c r="RD50" s="524" t="s">
        <v>33</v>
      </c>
      <c r="RE50" s="525"/>
      <c r="RF50" s="524" t="s">
        <v>34</v>
      </c>
      <c r="RG50" s="526"/>
      <c r="RH50" s="526"/>
      <c r="RI50" s="525"/>
      <c r="RJ50" s="524" t="s">
        <v>36</v>
      </c>
      <c r="RK50" s="526"/>
      <c r="RL50" s="525"/>
      <c r="YR50" s="529">
        <v>44502</v>
      </c>
      <c r="YS50" s="386"/>
      <c r="YT50" s="344">
        <v>1200</v>
      </c>
      <c r="YU50" s="386"/>
      <c r="YV50" s="344">
        <v>1067</v>
      </c>
      <c r="YW50" s="385"/>
      <c r="YX50" s="385"/>
      <c r="YY50" s="386"/>
      <c r="YZ50" s="344">
        <f t="shared" ref="YZ50:YZ59" si="24">+YV50-YT50</f>
        <v>-133</v>
      </c>
      <c r="ZA50" s="385"/>
      <c r="ZB50" s="386"/>
    </row>
    <row r="51" spans="182:678" ht="15.75" customHeight="1" x14ac:dyDescent="0.2">
      <c r="FZ51" s="524" t="s">
        <v>32</v>
      </c>
      <c r="GA51" s="525"/>
      <c r="GB51" s="524" t="s">
        <v>33</v>
      </c>
      <c r="GC51" s="525"/>
      <c r="GD51" s="524" t="s">
        <v>34</v>
      </c>
      <c r="GE51" s="526"/>
      <c r="GF51" s="526"/>
      <c r="GG51" s="525"/>
      <c r="GH51" s="524" t="s">
        <v>36</v>
      </c>
      <c r="GI51" s="526"/>
      <c r="GJ51" s="525"/>
      <c r="RB51" s="529">
        <v>44501</v>
      </c>
      <c r="RC51" s="386"/>
      <c r="RD51" s="344">
        <v>1200</v>
      </c>
      <c r="RE51" s="386"/>
      <c r="RF51" s="344">
        <v>150</v>
      </c>
      <c r="RG51" s="385"/>
      <c r="RH51" s="385"/>
      <c r="RI51" s="386"/>
      <c r="RJ51" s="344">
        <f t="shared" ref="RJ51:RJ56" si="25">+RF51-RD51</f>
        <v>-1050</v>
      </c>
      <c r="RK51" s="385"/>
      <c r="RL51" s="386"/>
      <c r="YR51" s="529">
        <v>44503</v>
      </c>
      <c r="YS51" s="386"/>
      <c r="YT51" s="344">
        <v>1200</v>
      </c>
      <c r="YU51" s="386"/>
      <c r="YV51" s="344">
        <v>383</v>
      </c>
      <c r="YW51" s="385"/>
      <c r="YX51" s="385"/>
      <c r="YY51" s="386"/>
      <c r="YZ51" s="344">
        <f t="shared" si="24"/>
        <v>-817</v>
      </c>
      <c r="ZA51" s="385"/>
      <c r="ZB51" s="386"/>
    </row>
    <row r="52" spans="182:678" ht="15.75" customHeight="1" x14ac:dyDescent="0.2">
      <c r="FZ52" s="529">
        <v>44533</v>
      </c>
      <c r="GA52" s="386"/>
      <c r="GB52" s="344">
        <v>1200</v>
      </c>
      <c r="GC52" s="386"/>
      <c r="GD52" s="344">
        <v>1365</v>
      </c>
      <c r="GE52" s="385"/>
      <c r="GF52" s="385"/>
      <c r="GG52" s="386"/>
      <c r="GH52" s="344">
        <f t="shared" ref="GH52:GH60" si="26">+GD52-GB52</f>
        <v>165</v>
      </c>
      <c r="GI52" s="385"/>
      <c r="GJ52" s="386"/>
      <c r="RB52" s="529">
        <v>44502</v>
      </c>
      <c r="RC52" s="386"/>
      <c r="RD52" s="344">
        <v>1200</v>
      </c>
      <c r="RE52" s="386"/>
      <c r="RF52" s="344">
        <v>396</v>
      </c>
      <c r="RG52" s="385"/>
      <c r="RH52" s="385"/>
      <c r="RI52" s="386"/>
      <c r="RJ52" s="344">
        <f t="shared" si="25"/>
        <v>-804</v>
      </c>
      <c r="RK52" s="385"/>
      <c r="RL52" s="386"/>
      <c r="YR52" s="529">
        <v>44504</v>
      </c>
      <c r="YS52" s="386"/>
      <c r="YT52" s="344">
        <v>1200</v>
      </c>
      <c r="YU52" s="386"/>
      <c r="YV52" s="344">
        <v>0</v>
      </c>
      <c r="YW52" s="385"/>
      <c r="YX52" s="385"/>
      <c r="YY52" s="386"/>
      <c r="YZ52" s="344">
        <f t="shared" si="24"/>
        <v>-1200</v>
      </c>
      <c r="ZA52" s="385"/>
      <c r="ZB52" s="386"/>
    </row>
    <row r="53" spans="182:678" ht="15.75" customHeight="1" x14ac:dyDescent="0.2">
      <c r="FZ53" s="529">
        <v>44534</v>
      </c>
      <c r="GA53" s="386"/>
      <c r="GB53" s="344">
        <v>1200</v>
      </c>
      <c r="GC53" s="386"/>
      <c r="GD53" s="344">
        <v>0</v>
      </c>
      <c r="GE53" s="385"/>
      <c r="GF53" s="385"/>
      <c r="GG53" s="386"/>
      <c r="GH53" s="344">
        <f t="shared" si="26"/>
        <v>-1200</v>
      </c>
      <c r="GI53" s="385"/>
      <c r="GJ53" s="386"/>
      <c r="RB53" s="529">
        <v>44503</v>
      </c>
      <c r="RC53" s="386"/>
      <c r="RD53" s="344">
        <v>1200</v>
      </c>
      <c r="RE53" s="386"/>
      <c r="RF53" s="344">
        <v>371</v>
      </c>
      <c r="RG53" s="385"/>
      <c r="RH53" s="385"/>
      <c r="RI53" s="386"/>
      <c r="RJ53" s="344">
        <f t="shared" si="25"/>
        <v>-829</v>
      </c>
      <c r="RK53" s="385"/>
      <c r="RL53" s="386"/>
      <c r="YR53" s="529">
        <v>44505</v>
      </c>
      <c r="YS53" s="386"/>
      <c r="YT53" s="344">
        <v>1200</v>
      </c>
      <c r="YU53" s="386"/>
      <c r="YV53" s="344">
        <v>210</v>
      </c>
      <c r="YW53" s="385"/>
      <c r="YX53" s="385"/>
      <c r="YY53" s="386"/>
      <c r="YZ53" s="344">
        <f t="shared" si="24"/>
        <v>-990</v>
      </c>
      <c r="ZA53" s="385"/>
      <c r="ZB53" s="386"/>
    </row>
    <row r="54" spans="182:678" ht="15.75" customHeight="1" x14ac:dyDescent="0.2">
      <c r="FZ54" s="529">
        <v>44535</v>
      </c>
      <c r="GA54" s="386"/>
      <c r="GB54" s="344">
        <v>1200</v>
      </c>
      <c r="GC54" s="386"/>
      <c r="GD54" s="344">
        <v>0</v>
      </c>
      <c r="GE54" s="385"/>
      <c r="GF54" s="385"/>
      <c r="GG54" s="386"/>
      <c r="GH54" s="344">
        <f t="shared" si="26"/>
        <v>-1200</v>
      </c>
      <c r="GI54" s="385"/>
      <c r="GJ54" s="386"/>
      <c r="RB54" s="529">
        <v>44504</v>
      </c>
      <c r="RC54" s="386"/>
      <c r="RD54" s="344">
        <v>1200</v>
      </c>
      <c r="RE54" s="386"/>
      <c r="RF54" s="344">
        <v>299</v>
      </c>
      <c r="RG54" s="385"/>
      <c r="RH54" s="385"/>
      <c r="RI54" s="386"/>
      <c r="RJ54" s="344">
        <f t="shared" si="25"/>
        <v>-901</v>
      </c>
      <c r="RK54" s="385"/>
      <c r="RL54" s="386"/>
      <c r="YR54" s="529">
        <v>44506</v>
      </c>
      <c r="YS54" s="386"/>
      <c r="YT54" s="344">
        <v>1200</v>
      </c>
      <c r="YU54" s="386"/>
      <c r="YV54" s="344">
        <v>830</v>
      </c>
      <c r="YW54" s="385"/>
      <c r="YX54" s="385"/>
      <c r="YY54" s="386"/>
      <c r="YZ54" s="344">
        <f t="shared" si="24"/>
        <v>-370</v>
      </c>
      <c r="ZA54" s="385"/>
      <c r="ZB54" s="386"/>
    </row>
    <row r="55" spans="182:678" ht="15.75" customHeight="1" x14ac:dyDescent="0.2">
      <c r="FZ55" s="529">
        <v>44536</v>
      </c>
      <c r="GA55" s="386"/>
      <c r="GB55" s="344">
        <v>1200</v>
      </c>
      <c r="GC55" s="386"/>
      <c r="GD55" s="344">
        <v>738</v>
      </c>
      <c r="GE55" s="385"/>
      <c r="GF55" s="385"/>
      <c r="GG55" s="386"/>
      <c r="GH55" s="344">
        <f t="shared" si="26"/>
        <v>-462</v>
      </c>
      <c r="GI55" s="385"/>
      <c r="GJ55" s="386"/>
      <c r="RB55" s="529">
        <v>44505</v>
      </c>
      <c r="RC55" s="386"/>
      <c r="RD55" s="344">
        <v>1200</v>
      </c>
      <c r="RE55" s="386"/>
      <c r="RF55" s="344">
        <v>1185</v>
      </c>
      <c r="RG55" s="385"/>
      <c r="RH55" s="385"/>
      <c r="RI55" s="386"/>
      <c r="RJ55" s="344">
        <f t="shared" si="25"/>
        <v>-15</v>
      </c>
      <c r="RK55" s="385"/>
      <c r="RL55" s="386"/>
      <c r="YR55" s="529">
        <v>44507</v>
      </c>
      <c r="YS55" s="386"/>
      <c r="YT55" s="344">
        <v>1200</v>
      </c>
      <c r="YU55" s="386"/>
      <c r="YV55" s="344">
        <v>0</v>
      </c>
      <c r="YW55" s="385"/>
      <c r="YX55" s="385"/>
      <c r="YY55" s="386"/>
      <c r="YZ55" s="344">
        <f t="shared" si="24"/>
        <v>-1200</v>
      </c>
      <c r="ZA55" s="385"/>
      <c r="ZB55" s="386"/>
    </row>
    <row r="56" spans="182:678" ht="15.75" customHeight="1" x14ac:dyDescent="0.2">
      <c r="FZ56" s="529">
        <v>44537</v>
      </c>
      <c r="GA56" s="386"/>
      <c r="GB56" s="344">
        <v>1200</v>
      </c>
      <c r="GC56" s="386"/>
      <c r="GD56" s="344">
        <v>629</v>
      </c>
      <c r="GE56" s="385"/>
      <c r="GF56" s="385"/>
      <c r="GG56" s="386"/>
      <c r="GH56" s="344">
        <f t="shared" si="26"/>
        <v>-571</v>
      </c>
      <c r="GI56" s="385"/>
      <c r="GJ56" s="386"/>
      <c r="RB56" s="529">
        <v>44506</v>
      </c>
      <c r="RC56" s="386"/>
      <c r="RD56" s="344">
        <v>1200</v>
      </c>
      <c r="RE56" s="386"/>
      <c r="RF56" s="344">
        <v>49</v>
      </c>
      <c r="RG56" s="385"/>
      <c r="RH56" s="385"/>
      <c r="RI56" s="386"/>
      <c r="RJ56" s="344">
        <f t="shared" si="25"/>
        <v>-1151</v>
      </c>
      <c r="RK56" s="385"/>
      <c r="RL56" s="386"/>
      <c r="YR56" s="529">
        <v>44508</v>
      </c>
      <c r="YS56" s="386"/>
      <c r="YT56" s="344">
        <v>1200</v>
      </c>
      <c r="YU56" s="386"/>
      <c r="YV56" s="344">
        <v>484</v>
      </c>
      <c r="YW56" s="385"/>
      <c r="YX56" s="385"/>
      <c r="YY56" s="386"/>
      <c r="YZ56" s="344">
        <f t="shared" si="24"/>
        <v>-716</v>
      </c>
      <c r="ZA56" s="385"/>
      <c r="ZB56" s="386"/>
    </row>
    <row r="57" spans="182:678" ht="15.75" customHeight="1" x14ac:dyDescent="0.2">
      <c r="FZ57" s="529">
        <v>44538</v>
      </c>
      <c r="GA57" s="386"/>
      <c r="GB57" s="344">
        <v>1200</v>
      </c>
      <c r="GC57" s="386"/>
      <c r="GD57" s="344">
        <v>1479</v>
      </c>
      <c r="GE57" s="385"/>
      <c r="GF57" s="385"/>
      <c r="GG57" s="386"/>
      <c r="GH57" s="344">
        <f t="shared" si="26"/>
        <v>279</v>
      </c>
      <c r="GI57" s="385"/>
      <c r="GJ57" s="386"/>
      <c r="RB57" s="529">
        <v>44507</v>
      </c>
      <c r="RC57" s="386"/>
      <c r="RD57" s="344"/>
      <c r="RE57" s="386"/>
      <c r="RF57" s="344"/>
      <c r="RG57" s="385"/>
      <c r="RH57" s="385"/>
      <c r="RI57" s="386"/>
      <c r="RJ57" s="344"/>
      <c r="RK57" s="385"/>
      <c r="RL57" s="386"/>
      <c r="YR57" s="529">
        <v>44509</v>
      </c>
      <c r="YS57" s="386"/>
      <c r="YT57" s="344">
        <v>1200</v>
      </c>
      <c r="YU57" s="386"/>
      <c r="YV57" s="344">
        <v>0</v>
      </c>
      <c r="YW57" s="385"/>
      <c r="YX57" s="385"/>
      <c r="YY57" s="386"/>
      <c r="YZ57" s="344">
        <f t="shared" si="24"/>
        <v>-1200</v>
      </c>
      <c r="ZA57" s="385"/>
      <c r="ZB57" s="386"/>
    </row>
    <row r="58" spans="182:678" ht="15.75" customHeight="1" x14ac:dyDescent="0.2">
      <c r="FZ58" s="529">
        <v>44539</v>
      </c>
      <c r="GA58" s="386"/>
      <c r="GB58" s="344">
        <v>1200</v>
      </c>
      <c r="GC58" s="386"/>
      <c r="GD58" s="344">
        <v>738</v>
      </c>
      <c r="GE58" s="385"/>
      <c r="GF58" s="385"/>
      <c r="GG58" s="386"/>
      <c r="GH58" s="344">
        <f t="shared" si="26"/>
        <v>-462</v>
      </c>
      <c r="GI58" s="385"/>
      <c r="GJ58" s="386"/>
      <c r="RB58" s="529">
        <v>44508</v>
      </c>
      <c r="RC58" s="386"/>
      <c r="RD58" s="344">
        <v>1200</v>
      </c>
      <c r="RE58" s="386"/>
      <c r="RF58" s="344">
        <v>650</v>
      </c>
      <c r="RG58" s="385"/>
      <c r="RH58" s="385"/>
      <c r="RI58" s="386"/>
      <c r="RJ58" s="344">
        <f t="shared" ref="RJ58:RJ63" si="27">+RF58-RD58</f>
        <v>-550</v>
      </c>
      <c r="RK58" s="385"/>
      <c r="RL58" s="386"/>
      <c r="YR58" s="529">
        <v>44510</v>
      </c>
      <c r="YS58" s="386"/>
      <c r="YT58" s="344">
        <v>1200</v>
      </c>
      <c r="YU58" s="386"/>
      <c r="YV58" s="344">
        <v>0</v>
      </c>
      <c r="YW58" s="385"/>
      <c r="YX58" s="385"/>
      <c r="YY58" s="386"/>
      <c r="YZ58" s="344">
        <f t="shared" si="24"/>
        <v>-1200</v>
      </c>
      <c r="ZA58" s="385"/>
      <c r="ZB58" s="386"/>
    </row>
    <row r="59" spans="182:678" ht="15.75" customHeight="1" x14ac:dyDescent="0.2">
      <c r="FZ59" s="529">
        <v>44540</v>
      </c>
      <c r="GA59" s="386"/>
      <c r="GB59" s="344">
        <v>1200</v>
      </c>
      <c r="GC59" s="386"/>
      <c r="GD59" s="344">
        <v>765</v>
      </c>
      <c r="GE59" s="385"/>
      <c r="GF59" s="385"/>
      <c r="GG59" s="386"/>
      <c r="GH59" s="344">
        <f t="shared" si="26"/>
        <v>-435</v>
      </c>
      <c r="GI59" s="385"/>
      <c r="GJ59" s="386"/>
      <c r="RB59" s="529">
        <v>44509</v>
      </c>
      <c r="RC59" s="386"/>
      <c r="RD59" s="344">
        <v>1200</v>
      </c>
      <c r="RE59" s="386"/>
      <c r="RF59" s="344">
        <v>640</v>
      </c>
      <c r="RG59" s="385"/>
      <c r="RH59" s="385"/>
      <c r="RI59" s="386"/>
      <c r="RJ59" s="344">
        <f t="shared" si="27"/>
        <v>-560</v>
      </c>
      <c r="RK59" s="385"/>
      <c r="RL59" s="386"/>
      <c r="YR59" s="529">
        <v>44511</v>
      </c>
      <c r="YS59" s="386"/>
      <c r="YT59" s="344">
        <v>1200</v>
      </c>
      <c r="YU59" s="386"/>
      <c r="YV59" s="344">
        <v>794</v>
      </c>
      <c r="YW59" s="385"/>
      <c r="YX59" s="385"/>
      <c r="YY59" s="386"/>
      <c r="YZ59" s="344">
        <f t="shared" si="24"/>
        <v>-406</v>
      </c>
      <c r="ZA59" s="385"/>
      <c r="ZB59" s="386"/>
    </row>
    <row r="60" spans="182:678" ht="15.75" customHeight="1" x14ac:dyDescent="0.2">
      <c r="FZ60" s="529">
        <v>44541</v>
      </c>
      <c r="GA60" s="386"/>
      <c r="GB60" s="344">
        <v>1200</v>
      </c>
      <c r="GC60" s="386"/>
      <c r="GD60" s="344">
        <v>826</v>
      </c>
      <c r="GE60" s="385"/>
      <c r="GF60" s="385"/>
      <c r="GG60" s="386"/>
      <c r="GH60" s="344">
        <f t="shared" si="26"/>
        <v>-374</v>
      </c>
      <c r="GI60" s="385"/>
      <c r="GJ60" s="386"/>
      <c r="RB60" s="529">
        <v>44510</v>
      </c>
      <c r="RC60" s="386"/>
      <c r="RD60" s="344">
        <v>1200</v>
      </c>
      <c r="RE60" s="386"/>
      <c r="RF60" s="344">
        <v>792</v>
      </c>
      <c r="RG60" s="385"/>
      <c r="RH60" s="385"/>
      <c r="RI60" s="386"/>
      <c r="RJ60" s="344">
        <f t="shared" si="27"/>
        <v>-408</v>
      </c>
      <c r="RK60" s="385"/>
      <c r="RL60" s="386"/>
      <c r="YR60" s="529">
        <v>44512</v>
      </c>
      <c r="YS60" s="386"/>
      <c r="YT60" s="344"/>
      <c r="YU60" s="386"/>
      <c r="YV60" s="344"/>
      <c r="YW60" s="385"/>
      <c r="YX60" s="385"/>
      <c r="YY60" s="386"/>
      <c r="YZ60" s="344"/>
      <c r="ZA60" s="385"/>
      <c r="ZB60" s="386"/>
    </row>
    <row r="61" spans="182:678" ht="15.75" customHeight="1" x14ac:dyDescent="0.2">
      <c r="FZ61" s="529">
        <v>44542</v>
      </c>
      <c r="GA61" s="386"/>
      <c r="GB61" s="344"/>
      <c r="GC61" s="386"/>
      <c r="GD61" s="344"/>
      <c r="GE61" s="385"/>
      <c r="GF61" s="385"/>
      <c r="GG61" s="386"/>
      <c r="GH61" s="344"/>
      <c r="GI61" s="385"/>
      <c r="GJ61" s="386"/>
      <c r="RB61" s="529">
        <v>44511</v>
      </c>
      <c r="RC61" s="386"/>
      <c r="RD61" s="344">
        <v>1200</v>
      </c>
      <c r="RE61" s="386"/>
      <c r="RF61" s="344">
        <v>1222</v>
      </c>
      <c r="RG61" s="385"/>
      <c r="RH61" s="385"/>
      <c r="RI61" s="386"/>
      <c r="RJ61" s="344">
        <f t="shared" si="27"/>
        <v>22</v>
      </c>
      <c r="RK61" s="385"/>
      <c r="RL61" s="386"/>
      <c r="YR61" s="529">
        <v>44513</v>
      </c>
      <c r="YS61" s="386"/>
      <c r="YT61" s="344">
        <v>1200</v>
      </c>
      <c r="YU61" s="386"/>
      <c r="YV61" s="344">
        <v>0</v>
      </c>
      <c r="YW61" s="385"/>
      <c r="YX61" s="385"/>
      <c r="YY61" s="386"/>
      <c r="YZ61" s="344">
        <f t="shared" ref="YZ61:YZ66" si="28">+YV61-YT61</f>
        <v>-1200</v>
      </c>
      <c r="ZA61" s="385"/>
      <c r="ZB61" s="386"/>
    </row>
    <row r="62" spans="182:678" ht="15.75" customHeight="1" x14ac:dyDescent="0.2">
      <c r="FZ62" s="529">
        <v>44543</v>
      </c>
      <c r="GA62" s="386"/>
      <c r="GB62" s="344">
        <v>1200</v>
      </c>
      <c r="GC62" s="386"/>
      <c r="GD62" s="344">
        <v>1582</v>
      </c>
      <c r="GE62" s="385"/>
      <c r="GF62" s="385"/>
      <c r="GG62" s="386"/>
      <c r="GH62" s="344">
        <f t="shared" ref="GH62:GH70" si="29">+GD62-GB62</f>
        <v>382</v>
      </c>
      <c r="GI62" s="385"/>
      <c r="GJ62" s="386"/>
      <c r="RB62" s="529">
        <v>44512</v>
      </c>
      <c r="RC62" s="386"/>
      <c r="RD62" s="344">
        <v>1200</v>
      </c>
      <c r="RE62" s="386"/>
      <c r="RF62" s="344">
        <v>1703</v>
      </c>
      <c r="RG62" s="385"/>
      <c r="RH62" s="385"/>
      <c r="RI62" s="386"/>
      <c r="RJ62" s="344">
        <f t="shared" si="27"/>
        <v>503</v>
      </c>
      <c r="RK62" s="385"/>
      <c r="RL62" s="386"/>
      <c r="YR62" s="529">
        <v>44514</v>
      </c>
      <c r="YS62" s="386"/>
      <c r="YT62" s="344">
        <v>1200</v>
      </c>
      <c r="YU62" s="386"/>
      <c r="YV62" s="344">
        <v>371</v>
      </c>
      <c r="YW62" s="385"/>
      <c r="YX62" s="385"/>
      <c r="YY62" s="386"/>
      <c r="YZ62" s="344">
        <f t="shared" si="28"/>
        <v>-829</v>
      </c>
      <c r="ZA62" s="385"/>
      <c r="ZB62" s="386"/>
    </row>
    <row r="63" spans="182:678" ht="15.75" customHeight="1" x14ac:dyDescent="0.2">
      <c r="FZ63" s="529">
        <v>44544</v>
      </c>
      <c r="GA63" s="386"/>
      <c r="GB63" s="344">
        <v>1200</v>
      </c>
      <c r="GC63" s="386"/>
      <c r="GD63" s="344">
        <v>166</v>
      </c>
      <c r="GE63" s="385"/>
      <c r="GF63" s="385"/>
      <c r="GG63" s="386"/>
      <c r="GH63" s="344">
        <f t="shared" si="29"/>
        <v>-1034</v>
      </c>
      <c r="GI63" s="385"/>
      <c r="GJ63" s="386"/>
      <c r="RB63" s="529">
        <v>44513</v>
      </c>
      <c r="RC63" s="386"/>
      <c r="RD63" s="344">
        <v>1200</v>
      </c>
      <c r="RE63" s="386"/>
      <c r="RF63" s="344">
        <v>1138</v>
      </c>
      <c r="RG63" s="385"/>
      <c r="RH63" s="385"/>
      <c r="RI63" s="386"/>
      <c r="RJ63" s="344">
        <f t="shared" si="27"/>
        <v>-62</v>
      </c>
      <c r="RK63" s="385"/>
      <c r="RL63" s="386"/>
      <c r="YR63" s="529">
        <v>44515</v>
      </c>
      <c r="YS63" s="386"/>
      <c r="YT63" s="344">
        <v>1200</v>
      </c>
      <c r="YU63" s="386"/>
      <c r="YV63" s="344">
        <v>742</v>
      </c>
      <c r="YW63" s="385"/>
      <c r="YX63" s="385"/>
      <c r="YY63" s="386"/>
      <c r="YZ63" s="344">
        <f t="shared" si="28"/>
        <v>-458</v>
      </c>
      <c r="ZA63" s="385"/>
      <c r="ZB63" s="386"/>
    </row>
    <row r="64" spans="182:678" ht="15.75" customHeight="1" x14ac:dyDescent="0.2">
      <c r="FZ64" s="529">
        <v>44545</v>
      </c>
      <c r="GA64" s="386"/>
      <c r="GB64" s="344">
        <v>1200</v>
      </c>
      <c r="GC64" s="386"/>
      <c r="GD64" s="344">
        <v>810</v>
      </c>
      <c r="GE64" s="385"/>
      <c r="GF64" s="385"/>
      <c r="GG64" s="386"/>
      <c r="GH64" s="344">
        <f t="shared" si="29"/>
        <v>-390</v>
      </c>
      <c r="GI64" s="385"/>
      <c r="GJ64" s="386"/>
      <c r="RB64" s="529">
        <v>44514</v>
      </c>
      <c r="RC64" s="386"/>
      <c r="RD64" s="344"/>
      <c r="RE64" s="386"/>
      <c r="RF64" s="344"/>
      <c r="RG64" s="385"/>
      <c r="RH64" s="385"/>
      <c r="RI64" s="386"/>
      <c r="RJ64" s="344"/>
      <c r="RK64" s="385"/>
      <c r="RL64" s="386"/>
      <c r="YR64" s="529">
        <v>44516</v>
      </c>
      <c r="YS64" s="386"/>
      <c r="YT64" s="344">
        <v>1200</v>
      </c>
      <c r="YU64" s="386"/>
      <c r="YV64" s="344">
        <v>756</v>
      </c>
      <c r="YW64" s="385"/>
      <c r="YX64" s="385"/>
      <c r="YY64" s="386"/>
      <c r="YZ64" s="344">
        <f t="shared" si="28"/>
        <v>-444</v>
      </c>
      <c r="ZA64" s="385"/>
      <c r="ZB64" s="386"/>
    </row>
    <row r="65" spans="182:678" ht="15.75" customHeight="1" x14ac:dyDescent="0.2">
      <c r="FZ65" s="529">
        <v>44546</v>
      </c>
      <c r="GA65" s="386"/>
      <c r="GB65" s="344">
        <v>1200</v>
      </c>
      <c r="GC65" s="386"/>
      <c r="GD65" s="344">
        <v>1586</v>
      </c>
      <c r="GE65" s="385"/>
      <c r="GF65" s="385"/>
      <c r="GG65" s="386"/>
      <c r="GH65" s="344">
        <f t="shared" si="29"/>
        <v>386</v>
      </c>
      <c r="GI65" s="385"/>
      <c r="GJ65" s="386"/>
      <c r="RB65" s="529">
        <v>44515</v>
      </c>
      <c r="RC65" s="386"/>
      <c r="RD65" s="344">
        <v>1200</v>
      </c>
      <c r="RE65" s="386"/>
      <c r="RF65" s="344">
        <v>1615</v>
      </c>
      <c r="RG65" s="385"/>
      <c r="RH65" s="385"/>
      <c r="RI65" s="386"/>
      <c r="RJ65" s="344">
        <f t="shared" ref="RJ65:RJ70" si="30">+RF65-RD65</f>
        <v>415</v>
      </c>
      <c r="RK65" s="385"/>
      <c r="RL65" s="386"/>
      <c r="YR65" s="529">
        <v>44517</v>
      </c>
      <c r="YS65" s="386"/>
      <c r="YT65" s="344">
        <v>1200</v>
      </c>
      <c r="YU65" s="386"/>
      <c r="YV65" s="344">
        <v>428</v>
      </c>
      <c r="YW65" s="385"/>
      <c r="YX65" s="385"/>
      <c r="YY65" s="386"/>
      <c r="YZ65" s="344">
        <f t="shared" si="28"/>
        <v>-772</v>
      </c>
      <c r="ZA65" s="385"/>
      <c r="ZB65" s="386"/>
    </row>
    <row r="66" spans="182:678" ht="15.75" customHeight="1" x14ac:dyDescent="0.2">
      <c r="FZ66" s="529">
        <v>44547</v>
      </c>
      <c r="GA66" s="386"/>
      <c r="GB66" s="344">
        <v>1200</v>
      </c>
      <c r="GC66" s="386"/>
      <c r="GD66" s="344">
        <v>0</v>
      </c>
      <c r="GE66" s="385"/>
      <c r="GF66" s="385"/>
      <c r="GG66" s="386"/>
      <c r="GH66" s="344">
        <f t="shared" si="29"/>
        <v>-1200</v>
      </c>
      <c r="GI66" s="385"/>
      <c r="GJ66" s="386"/>
      <c r="RB66" s="529">
        <v>44516</v>
      </c>
      <c r="RC66" s="386"/>
      <c r="RD66" s="344">
        <v>1200</v>
      </c>
      <c r="RE66" s="386"/>
      <c r="RF66" s="344">
        <v>1447</v>
      </c>
      <c r="RG66" s="385"/>
      <c r="RH66" s="385"/>
      <c r="RI66" s="386"/>
      <c r="RJ66" s="344">
        <f t="shared" si="30"/>
        <v>247</v>
      </c>
      <c r="RK66" s="385"/>
      <c r="RL66" s="386"/>
      <c r="YR66" s="529">
        <v>44518</v>
      </c>
      <c r="YS66" s="386"/>
      <c r="YT66" s="344">
        <v>1200</v>
      </c>
      <c r="YU66" s="386"/>
      <c r="YV66" s="344">
        <v>328</v>
      </c>
      <c r="YW66" s="385"/>
      <c r="YX66" s="385"/>
      <c r="YY66" s="386"/>
      <c r="YZ66" s="344">
        <f t="shared" si="28"/>
        <v>-872</v>
      </c>
      <c r="ZA66" s="385"/>
      <c r="ZB66" s="386"/>
    </row>
    <row r="67" spans="182:678" ht="15.75" customHeight="1" x14ac:dyDescent="0.2">
      <c r="FZ67" s="529">
        <v>44548</v>
      </c>
      <c r="GA67" s="386"/>
      <c r="GB67" s="344">
        <v>1200</v>
      </c>
      <c r="GC67" s="386"/>
      <c r="GD67" s="344">
        <v>546</v>
      </c>
      <c r="GE67" s="385"/>
      <c r="GF67" s="385"/>
      <c r="GG67" s="386"/>
      <c r="GH67" s="344">
        <f t="shared" si="29"/>
        <v>-654</v>
      </c>
      <c r="GI67" s="385"/>
      <c r="GJ67" s="386"/>
      <c r="RB67" s="529">
        <v>44517</v>
      </c>
      <c r="RC67" s="386"/>
      <c r="RD67" s="344">
        <v>1200</v>
      </c>
      <c r="RE67" s="386"/>
      <c r="RF67" s="344">
        <v>2041</v>
      </c>
      <c r="RG67" s="385"/>
      <c r="RH67" s="385"/>
      <c r="RI67" s="386"/>
      <c r="RJ67" s="344">
        <f t="shared" si="30"/>
        <v>841</v>
      </c>
      <c r="RK67" s="385"/>
      <c r="RL67" s="386"/>
    </row>
    <row r="68" spans="182:678" ht="15.75" customHeight="1" x14ac:dyDescent="0.2">
      <c r="FZ68" s="529">
        <v>44550</v>
      </c>
      <c r="GA68" s="386"/>
      <c r="GB68" s="344">
        <v>1200</v>
      </c>
      <c r="GC68" s="386"/>
      <c r="GD68" s="344">
        <v>636</v>
      </c>
      <c r="GE68" s="385"/>
      <c r="GF68" s="385"/>
      <c r="GG68" s="386"/>
      <c r="GH68" s="344">
        <f t="shared" si="29"/>
        <v>-564</v>
      </c>
      <c r="GI68" s="385"/>
      <c r="GJ68" s="386"/>
      <c r="RB68" s="529">
        <v>44518</v>
      </c>
      <c r="RC68" s="386"/>
      <c r="RD68" s="344">
        <v>1200</v>
      </c>
      <c r="RE68" s="386"/>
      <c r="RF68" s="344">
        <v>1523</v>
      </c>
      <c r="RG68" s="385"/>
      <c r="RH68" s="385"/>
      <c r="RI68" s="386"/>
      <c r="RJ68" s="344">
        <f t="shared" si="30"/>
        <v>323</v>
      </c>
      <c r="RK68" s="385"/>
      <c r="RL68" s="386"/>
    </row>
    <row r="69" spans="182:678" ht="15.75" customHeight="1" x14ac:dyDescent="0.2">
      <c r="FZ69" s="529">
        <v>44551</v>
      </c>
      <c r="GA69" s="386"/>
      <c r="GB69" s="344">
        <v>1200</v>
      </c>
      <c r="GC69" s="386"/>
      <c r="GD69" s="344">
        <v>855</v>
      </c>
      <c r="GE69" s="385"/>
      <c r="GF69" s="385"/>
      <c r="GG69" s="386"/>
      <c r="GH69" s="344">
        <f t="shared" si="29"/>
        <v>-345</v>
      </c>
      <c r="GI69" s="385"/>
      <c r="GJ69" s="386"/>
      <c r="RB69" s="529">
        <v>44519</v>
      </c>
      <c r="RC69" s="386"/>
      <c r="RD69" s="344">
        <v>1200</v>
      </c>
      <c r="RE69" s="386"/>
      <c r="RF69" s="344">
        <v>1370</v>
      </c>
      <c r="RG69" s="385"/>
      <c r="RH69" s="385"/>
      <c r="RI69" s="386"/>
      <c r="RJ69" s="344">
        <f t="shared" si="30"/>
        <v>170</v>
      </c>
      <c r="RK69" s="385"/>
      <c r="RL69" s="386"/>
      <c r="YT69" s="344">
        <f>SUM(YT50:YU68)</f>
        <v>19200</v>
      </c>
      <c r="YU69" s="386"/>
      <c r="YV69" s="344">
        <f>SUM(YV50:YY66)</f>
        <v>6393</v>
      </c>
      <c r="YW69" s="385"/>
      <c r="YX69" s="385"/>
      <c r="YY69" s="386"/>
      <c r="YZ69" s="344">
        <f>+YV69-YT69</f>
        <v>-12807</v>
      </c>
      <c r="ZA69" s="385"/>
      <c r="ZB69" s="386"/>
    </row>
    <row r="70" spans="182:678" ht="15.75" customHeight="1" x14ac:dyDescent="0.2">
      <c r="FZ70" s="529">
        <v>44552</v>
      </c>
      <c r="GA70" s="386"/>
      <c r="GB70" s="344">
        <v>1200</v>
      </c>
      <c r="GC70" s="386"/>
      <c r="GD70" s="344">
        <v>0</v>
      </c>
      <c r="GE70" s="385"/>
      <c r="GF70" s="385"/>
      <c r="GG70" s="386"/>
      <c r="GH70" s="344">
        <f t="shared" si="29"/>
        <v>-1200</v>
      </c>
      <c r="GI70" s="385"/>
      <c r="GJ70" s="386"/>
      <c r="RB70" s="529">
        <v>44520</v>
      </c>
      <c r="RC70" s="386"/>
      <c r="RD70" s="344">
        <v>1200</v>
      </c>
      <c r="RE70" s="386"/>
      <c r="RF70" s="344">
        <v>413</v>
      </c>
      <c r="RG70" s="385"/>
      <c r="RH70" s="385"/>
      <c r="RI70" s="386"/>
      <c r="RJ70" s="344">
        <f t="shared" si="30"/>
        <v>-787</v>
      </c>
      <c r="RK70" s="385"/>
      <c r="RL70" s="386"/>
    </row>
    <row r="71" spans="182:678" ht="15.75" customHeight="1" x14ac:dyDescent="0.2">
      <c r="FZ71" s="529"/>
      <c r="GA71" s="386"/>
      <c r="GB71" s="344"/>
      <c r="GC71" s="386"/>
      <c r="GD71" s="344"/>
      <c r="GE71" s="385"/>
      <c r="GF71" s="385"/>
      <c r="GG71" s="386"/>
      <c r="GH71" s="344"/>
      <c r="GI71" s="385"/>
      <c r="GJ71" s="386"/>
      <c r="RB71" s="529">
        <v>44521</v>
      </c>
      <c r="RC71" s="386"/>
      <c r="RD71" s="344"/>
      <c r="RE71" s="386"/>
      <c r="RF71" s="344"/>
      <c r="RG71" s="385"/>
      <c r="RH71" s="385"/>
      <c r="RI71" s="386"/>
      <c r="RJ71" s="344"/>
      <c r="RK71" s="385"/>
      <c r="RL71" s="386"/>
    </row>
    <row r="72" spans="182:678" ht="15.75" customHeight="1" x14ac:dyDescent="0.2">
      <c r="RB72" s="529">
        <v>44522</v>
      </c>
      <c r="RC72" s="386"/>
      <c r="RD72" s="344">
        <v>1200</v>
      </c>
      <c r="RE72" s="386"/>
      <c r="RF72" s="344">
        <v>0</v>
      </c>
      <c r="RG72" s="385"/>
      <c r="RH72" s="385"/>
      <c r="RI72" s="386"/>
      <c r="RJ72" s="344">
        <f t="shared" ref="RJ72:RJ77" si="31">+RF72-RD72</f>
        <v>-1200</v>
      </c>
      <c r="RK72" s="385"/>
      <c r="RL72" s="386"/>
    </row>
    <row r="73" spans="182:678" ht="15.75" customHeight="1" x14ac:dyDescent="0.2">
      <c r="RB73" s="529">
        <v>44523</v>
      </c>
      <c r="RC73" s="386"/>
      <c r="RD73" s="344">
        <v>1200</v>
      </c>
      <c r="RE73" s="386"/>
      <c r="RF73" s="344">
        <v>1294</v>
      </c>
      <c r="RG73" s="385"/>
      <c r="RH73" s="385"/>
      <c r="RI73" s="386"/>
      <c r="RJ73" s="344">
        <f t="shared" si="31"/>
        <v>94</v>
      </c>
      <c r="RK73" s="385"/>
      <c r="RL73" s="386"/>
    </row>
    <row r="74" spans="182:678" ht="15.75" customHeight="1" x14ac:dyDescent="0.2">
      <c r="RB74" s="529">
        <v>44524</v>
      </c>
      <c r="RC74" s="386"/>
      <c r="RD74" s="344">
        <v>1200</v>
      </c>
      <c r="RE74" s="386"/>
      <c r="RF74" s="344">
        <v>697</v>
      </c>
      <c r="RG74" s="385"/>
      <c r="RH74" s="385"/>
      <c r="RI74" s="386"/>
      <c r="RJ74" s="344">
        <f t="shared" si="31"/>
        <v>-503</v>
      </c>
      <c r="RK74" s="385"/>
      <c r="RL74" s="386"/>
    </row>
    <row r="75" spans="182:678" ht="15.75" customHeight="1" x14ac:dyDescent="0.2">
      <c r="GB75" s="344">
        <f>SUM(GB52:GC71)</f>
        <v>21600</v>
      </c>
      <c r="GC75" s="386"/>
      <c r="GD75" s="344">
        <f>SUM(GD52:GG71)</f>
        <v>12721</v>
      </c>
      <c r="GE75" s="385"/>
      <c r="GF75" s="385"/>
      <c r="GG75" s="386"/>
      <c r="GH75" s="344">
        <f>+GD75-GB75</f>
        <v>-8879</v>
      </c>
      <c r="GI75" s="385"/>
      <c r="GJ75" s="386"/>
      <c r="RB75" s="529">
        <v>44525</v>
      </c>
      <c r="RC75" s="386"/>
      <c r="RD75" s="344">
        <v>1200</v>
      </c>
      <c r="RE75" s="386"/>
      <c r="RF75" s="344">
        <v>1254</v>
      </c>
      <c r="RG75" s="385"/>
      <c r="RH75" s="385"/>
      <c r="RI75" s="386"/>
      <c r="RJ75" s="344">
        <f t="shared" si="31"/>
        <v>54</v>
      </c>
      <c r="RK75" s="385"/>
      <c r="RL75" s="386"/>
    </row>
    <row r="76" spans="182:678" ht="15.75" customHeight="1" x14ac:dyDescent="0.2">
      <c r="RB76" s="529">
        <v>44526</v>
      </c>
      <c r="RC76" s="386"/>
      <c r="RD76" s="344">
        <v>1200</v>
      </c>
      <c r="RE76" s="386"/>
      <c r="RF76" s="344">
        <v>2045</v>
      </c>
      <c r="RG76" s="385"/>
      <c r="RH76" s="385"/>
      <c r="RI76" s="386"/>
      <c r="RJ76" s="344">
        <f t="shared" si="31"/>
        <v>845</v>
      </c>
      <c r="RK76" s="385"/>
      <c r="RL76" s="386"/>
    </row>
    <row r="77" spans="182:678" ht="15.75" customHeight="1" x14ac:dyDescent="0.2">
      <c r="RB77" s="529">
        <v>44527</v>
      </c>
      <c r="RC77" s="386"/>
      <c r="RD77" s="344">
        <v>1200</v>
      </c>
      <c r="RE77" s="386"/>
      <c r="RF77" s="344">
        <v>1259</v>
      </c>
      <c r="RG77" s="385"/>
      <c r="RH77" s="385"/>
      <c r="RI77" s="386"/>
      <c r="RJ77" s="344">
        <f t="shared" si="31"/>
        <v>59</v>
      </c>
      <c r="RK77" s="385"/>
      <c r="RL77" s="386"/>
    </row>
    <row r="78" spans="182:678" ht="15.75" customHeight="1" x14ac:dyDescent="0.2">
      <c r="RB78" s="529">
        <v>44528</v>
      </c>
      <c r="RC78" s="386"/>
      <c r="RD78" s="344"/>
      <c r="RE78" s="386"/>
      <c r="RF78" s="344"/>
      <c r="RG78" s="385"/>
      <c r="RH78" s="385"/>
      <c r="RI78" s="386"/>
      <c r="RJ78" s="344"/>
      <c r="RK78" s="385"/>
      <c r="RL78" s="386"/>
    </row>
    <row r="79" spans="182:678" ht="15.75" customHeight="1" x14ac:dyDescent="0.2">
      <c r="RB79" s="529">
        <v>44529</v>
      </c>
      <c r="RC79" s="386"/>
      <c r="RD79" s="344">
        <v>1200</v>
      </c>
      <c r="RE79" s="386"/>
      <c r="RF79" s="344">
        <v>488</v>
      </c>
      <c r="RG79" s="385"/>
      <c r="RH79" s="385"/>
      <c r="RI79" s="386"/>
      <c r="RJ79" s="344">
        <f t="shared" ref="RJ79:RJ91" si="32">+RF79-RD79</f>
        <v>-712</v>
      </c>
      <c r="RK79" s="385"/>
      <c r="RL79" s="386"/>
    </row>
    <row r="80" spans="182:678" ht="15.75" customHeight="1" x14ac:dyDescent="0.2">
      <c r="RB80" s="529">
        <v>44530</v>
      </c>
      <c r="RC80" s="386"/>
      <c r="RD80" s="344">
        <v>1200</v>
      </c>
      <c r="RE80" s="386"/>
      <c r="RF80" s="344">
        <v>892</v>
      </c>
      <c r="RG80" s="385"/>
      <c r="RH80" s="385"/>
      <c r="RI80" s="386"/>
      <c r="RJ80" s="344">
        <f t="shared" si="32"/>
        <v>-308</v>
      </c>
      <c r="RK80" s="385"/>
      <c r="RL80" s="386"/>
    </row>
    <row r="81" spans="470:480" ht="15.75" customHeight="1" x14ac:dyDescent="0.2">
      <c r="RB81" s="529">
        <v>44531</v>
      </c>
      <c r="RC81" s="386"/>
      <c r="RD81" s="344">
        <v>1200</v>
      </c>
      <c r="RE81" s="386"/>
      <c r="RF81" s="344">
        <v>2096</v>
      </c>
      <c r="RG81" s="385"/>
      <c r="RH81" s="385"/>
      <c r="RI81" s="386"/>
      <c r="RJ81" s="344">
        <f t="shared" si="32"/>
        <v>896</v>
      </c>
      <c r="RK81" s="385"/>
      <c r="RL81" s="386"/>
    </row>
    <row r="82" spans="470:480" ht="15.75" customHeight="1" x14ac:dyDescent="0.2">
      <c r="RB82" s="529">
        <v>44532</v>
      </c>
      <c r="RC82" s="386"/>
      <c r="RD82" s="344">
        <v>1200</v>
      </c>
      <c r="RE82" s="386"/>
      <c r="RF82" s="344">
        <v>1360</v>
      </c>
      <c r="RG82" s="385"/>
      <c r="RH82" s="385"/>
      <c r="RI82" s="386"/>
      <c r="RJ82" s="344">
        <f t="shared" si="32"/>
        <v>160</v>
      </c>
      <c r="RK82" s="385"/>
      <c r="RL82" s="386"/>
    </row>
    <row r="83" spans="470:480" ht="15.75" customHeight="1" x14ac:dyDescent="0.2">
      <c r="RB83" s="529">
        <v>44533</v>
      </c>
      <c r="RC83" s="386"/>
      <c r="RD83" s="344">
        <v>1200</v>
      </c>
      <c r="RE83" s="386"/>
      <c r="RF83" s="344">
        <v>383</v>
      </c>
      <c r="RG83" s="385"/>
      <c r="RH83" s="385"/>
      <c r="RI83" s="386"/>
      <c r="RJ83" s="344">
        <f t="shared" si="32"/>
        <v>-817</v>
      </c>
      <c r="RK83" s="385"/>
      <c r="RL83" s="386"/>
    </row>
    <row r="84" spans="470:480" ht="15.75" customHeight="1" x14ac:dyDescent="0.2">
      <c r="RB84" s="529">
        <v>44534</v>
      </c>
      <c r="RC84" s="386"/>
      <c r="RD84" s="344">
        <v>1200</v>
      </c>
      <c r="RE84" s="386"/>
      <c r="RF84" s="344">
        <v>212</v>
      </c>
      <c r="RG84" s="385"/>
      <c r="RH84" s="385"/>
      <c r="RI84" s="386"/>
      <c r="RJ84" s="344">
        <f t="shared" si="32"/>
        <v>-988</v>
      </c>
      <c r="RK84" s="385"/>
      <c r="RL84" s="386"/>
    </row>
    <row r="85" spans="470:480" ht="15.75" customHeight="1" x14ac:dyDescent="0.2">
      <c r="RB85" s="529">
        <v>44535</v>
      </c>
      <c r="RC85" s="386"/>
      <c r="RD85" s="344">
        <v>1200</v>
      </c>
      <c r="RE85" s="386"/>
      <c r="RF85" s="344">
        <v>0</v>
      </c>
      <c r="RG85" s="385"/>
      <c r="RH85" s="385"/>
      <c r="RI85" s="386"/>
      <c r="RJ85" s="344">
        <f t="shared" si="32"/>
        <v>-1200</v>
      </c>
      <c r="RK85" s="385"/>
      <c r="RL85" s="386"/>
    </row>
    <row r="86" spans="470:480" ht="15.75" customHeight="1" x14ac:dyDescent="0.2">
      <c r="RB86" s="529">
        <v>44536</v>
      </c>
      <c r="RC86" s="386"/>
      <c r="RD86" s="344">
        <v>1200</v>
      </c>
      <c r="RE86" s="386"/>
      <c r="RF86" s="344">
        <v>500</v>
      </c>
      <c r="RG86" s="385"/>
      <c r="RH86" s="385"/>
      <c r="RI86" s="386"/>
      <c r="RJ86" s="344">
        <f t="shared" si="32"/>
        <v>-700</v>
      </c>
      <c r="RK86" s="385"/>
      <c r="RL86" s="386"/>
    </row>
    <row r="87" spans="470:480" ht="15.75" customHeight="1" x14ac:dyDescent="0.2">
      <c r="RB87" s="529">
        <v>44537</v>
      </c>
      <c r="RC87" s="386"/>
      <c r="RD87" s="344">
        <v>1200</v>
      </c>
      <c r="RE87" s="386"/>
      <c r="RF87" s="344">
        <v>629</v>
      </c>
      <c r="RG87" s="385"/>
      <c r="RH87" s="385"/>
      <c r="RI87" s="386"/>
      <c r="RJ87" s="344">
        <f t="shared" si="32"/>
        <v>-571</v>
      </c>
      <c r="RK87" s="385"/>
      <c r="RL87" s="386"/>
    </row>
    <row r="88" spans="470:480" ht="15.75" customHeight="1" x14ac:dyDescent="0.2">
      <c r="RB88" s="529">
        <v>44538</v>
      </c>
      <c r="RC88" s="386"/>
      <c r="RD88" s="344">
        <v>1200</v>
      </c>
      <c r="RE88" s="386"/>
      <c r="RF88" s="344">
        <v>655</v>
      </c>
      <c r="RG88" s="385"/>
      <c r="RH88" s="385"/>
      <c r="RI88" s="386"/>
      <c r="RJ88" s="344">
        <f t="shared" si="32"/>
        <v>-545</v>
      </c>
      <c r="RK88" s="385"/>
      <c r="RL88" s="386"/>
    </row>
    <row r="89" spans="470:480" ht="15.75" customHeight="1" x14ac:dyDescent="0.2">
      <c r="RB89" s="529">
        <v>44539</v>
      </c>
      <c r="RC89" s="386"/>
      <c r="RD89" s="344">
        <v>1200</v>
      </c>
      <c r="RE89" s="386"/>
      <c r="RF89" s="344">
        <v>735</v>
      </c>
      <c r="RG89" s="385"/>
      <c r="RH89" s="385"/>
      <c r="RI89" s="386"/>
      <c r="RJ89" s="344">
        <f t="shared" si="32"/>
        <v>-465</v>
      </c>
      <c r="RK89" s="385"/>
      <c r="RL89" s="386"/>
    </row>
    <row r="90" spans="470:480" ht="15.75" customHeight="1" x14ac:dyDescent="0.2">
      <c r="RB90" s="529">
        <v>44540</v>
      </c>
      <c r="RC90" s="386"/>
      <c r="RD90" s="344">
        <v>1200</v>
      </c>
      <c r="RE90" s="386"/>
      <c r="RF90" s="344">
        <v>867</v>
      </c>
      <c r="RG90" s="385"/>
      <c r="RH90" s="385"/>
      <c r="RI90" s="386"/>
      <c r="RJ90" s="344">
        <f t="shared" si="32"/>
        <v>-333</v>
      </c>
      <c r="RK90" s="385"/>
      <c r="RL90" s="386"/>
    </row>
    <row r="91" spans="470:480" ht="15.75" customHeight="1" x14ac:dyDescent="0.2">
      <c r="RB91" s="529">
        <v>44541</v>
      </c>
      <c r="RC91" s="386"/>
      <c r="RD91" s="344">
        <v>1200</v>
      </c>
      <c r="RE91" s="386"/>
      <c r="RF91" s="344">
        <v>252</v>
      </c>
      <c r="RG91" s="385"/>
      <c r="RH91" s="385"/>
      <c r="RI91" s="386"/>
      <c r="RJ91" s="344">
        <f t="shared" si="32"/>
        <v>-948</v>
      </c>
      <c r="RK91" s="385"/>
      <c r="RL91" s="386"/>
    </row>
    <row r="92" spans="470:480" ht="15.75" customHeight="1" x14ac:dyDescent="0.2">
      <c r="RB92" s="529">
        <v>44542</v>
      </c>
      <c r="RC92" s="386"/>
      <c r="RD92" s="344"/>
      <c r="RE92" s="386"/>
      <c r="RF92" s="344"/>
      <c r="RG92" s="385"/>
      <c r="RH92" s="385"/>
      <c r="RI92" s="386"/>
      <c r="RJ92" s="344"/>
      <c r="RK92" s="385"/>
      <c r="RL92" s="386"/>
    </row>
    <row r="93" spans="470:480" ht="15.75" customHeight="1" x14ac:dyDescent="0.2">
      <c r="RB93" s="529">
        <v>44543</v>
      </c>
      <c r="RC93" s="386"/>
      <c r="RD93" s="344">
        <v>1200</v>
      </c>
      <c r="RE93" s="386"/>
      <c r="RF93" s="344">
        <v>408</v>
      </c>
      <c r="RG93" s="385"/>
      <c r="RH93" s="385"/>
      <c r="RI93" s="386"/>
      <c r="RJ93" s="344">
        <f t="shared" ref="RJ93:RJ102" si="33">+RF93-RD93</f>
        <v>-792</v>
      </c>
      <c r="RK93" s="385"/>
      <c r="RL93" s="386"/>
    </row>
    <row r="94" spans="470:480" ht="15.75" customHeight="1" x14ac:dyDescent="0.2">
      <c r="RB94" s="529">
        <v>44544</v>
      </c>
      <c r="RC94" s="386"/>
      <c r="RD94" s="344">
        <v>1200</v>
      </c>
      <c r="RE94" s="386"/>
      <c r="RF94" s="344">
        <v>1096</v>
      </c>
      <c r="RG94" s="385"/>
      <c r="RH94" s="385"/>
      <c r="RI94" s="386"/>
      <c r="RJ94" s="344">
        <f t="shared" si="33"/>
        <v>-104</v>
      </c>
      <c r="RK94" s="385"/>
      <c r="RL94" s="386"/>
    </row>
    <row r="95" spans="470:480" ht="15.75" customHeight="1" x14ac:dyDescent="0.2">
      <c r="RB95" s="529">
        <v>44545</v>
      </c>
      <c r="RC95" s="386"/>
      <c r="RD95" s="344">
        <v>1200</v>
      </c>
      <c r="RE95" s="386"/>
      <c r="RF95" s="344">
        <v>1200</v>
      </c>
      <c r="RG95" s="385"/>
      <c r="RH95" s="385"/>
      <c r="RI95" s="386"/>
      <c r="RJ95" s="344">
        <f t="shared" si="33"/>
        <v>0</v>
      </c>
      <c r="RK95" s="385"/>
      <c r="RL95" s="386"/>
    </row>
    <row r="96" spans="470:480" ht="15.75" customHeight="1" x14ac:dyDescent="0.2">
      <c r="RB96" s="529">
        <v>44546</v>
      </c>
      <c r="RC96" s="386"/>
      <c r="RD96" s="344">
        <v>1200</v>
      </c>
      <c r="RE96" s="386"/>
      <c r="RF96" s="344">
        <v>0</v>
      </c>
      <c r="RG96" s="385"/>
      <c r="RH96" s="385"/>
      <c r="RI96" s="386"/>
      <c r="RJ96" s="344">
        <f t="shared" si="33"/>
        <v>-1200</v>
      </c>
      <c r="RK96" s="385"/>
      <c r="RL96" s="386"/>
    </row>
    <row r="97" spans="470:480" ht="15.75" customHeight="1" x14ac:dyDescent="0.2">
      <c r="RB97" s="529">
        <v>44547</v>
      </c>
      <c r="RC97" s="386"/>
      <c r="RD97" s="344">
        <v>1200</v>
      </c>
      <c r="RE97" s="386"/>
      <c r="RF97" s="344">
        <v>1277</v>
      </c>
      <c r="RG97" s="385"/>
      <c r="RH97" s="385"/>
      <c r="RI97" s="386"/>
      <c r="RJ97" s="344">
        <f t="shared" si="33"/>
        <v>77</v>
      </c>
      <c r="RK97" s="385"/>
      <c r="RL97" s="386"/>
    </row>
    <row r="98" spans="470:480" ht="15.75" customHeight="1" x14ac:dyDescent="0.2">
      <c r="RB98" s="529">
        <v>44548</v>
      </c>
      <c r="RC98" s="386"/>
      <c r="RD98" s="344">
        <v>1200</v>
      </c>
      <c r="RE98" s="386"/>
      <c r="RF98" s="344">
        <v>502</v>
      </c>
      <c r="RG98" s="385"/>
      <c r="RH98" s="385"/>
      <c r="RI98" s="386"/>
      <c r="RJ98" s="344">
        <f t="shared" si="33"/>
        <v>-698</v>
      </c>
      <c r="RK98" s="385"/>
      <c r="RL98" s="386"/>
    </row>
    <row r="99" spans="470:480" ht="15.75" customHeight="1" x14ac:dyDescent="0.2">
      <c r="RB99" s="529">
        <v>44550</v>
      </c>
      <c r="RC99" s="386"/>
      <c r="RD99" s="344">
        <v>1200</v>
      </c>
      <c r="RE99" s="386"/>
      <c r="RF99" s="344">
        <v>871</v>
      </c>
      <c r="RG99" s="385"/>
      <c r="RH99" s="385"/>
      <c r="RI99" s="386"/>
      <c r="RJ99" s="344">
        <f t="shared" si="33"/>
        <v>-329</v>
      </c>
      <c r="RK99" s="385"/>
      <c r="RL99" s="386"/>
    </row>
    <row r="100" spans="470:480" ht="15.75" customHeight="1" x14ac:dyDescent="0.2">
      <c r="RB100" s="529">
        <v>44551</v>
      </c>
      <c r="RC100" s="386"/>
      <c r="RD100" s="344">
        <v>1200</v>
      </c>
      <c r="RE100" s="386"/>
      <c r="RF100" s="344">
        <v>0</v>
      </c>
      <c r="RG100" s="385"/>
      <c r="RH100" s="385"/>
      <c r="RI100" s="386"/>
      <c r="RJ100" s="344">
        <f t="shared" si="33"/>
        <v>-1200</v>
      </c>
      <c r="RK100" s="385"/>
      <c r="RL100" s="386"/>
    </row>
    <row r="101" spans="470:480" ht="15.75" customHeight="1" x14ac:dyDescent="0.2">
      <c r="RB101" s="529">
        <v>44552</v>
      </c>
      <c r="RC101" s="386"/>
      <c r="RD101" s="344">
        <v>1201</v>
      </c>
      <c r="RE101" s="386"/>
      <c r="RF101" s="344">
        <v>655</v>
      </c>
      <c r="RG101" s="385"/>
      <c r="RH101" s="385"/>
      <c r="RI101" s="386"/>
      <c r="RJ101" s="344">
        <f t="shared" si="33"/>
        <v>-546</v>
      </c>
      <c r="RK101" s="385"/>
      <c r="RL101" s="386"/>
    </row>
    <row r="102" spans="470:480" ht="15.75" customHeight="1" x14ac:dyDescent="0.2">
      <c r="RB102" s="529">
        <v>44553</v>
      </c>
      <c r="RC102" s="386"/>
      <c r="RD102" s="344">
        <v>1202</v>
      </c>
      <c r="RE102" s="386"/>
      <c r="RF102" s="344">
        <v>1360</v>
      </c>
      <c r="RG102" s="385"/>
      <c r="RH102" s="385"/>
      <c r="RI102" s="386"/>
      <c r="RJ102" s="344">
        <f t="shared" si="33"/>
        <v>158</v>
      </c>
      <c r="RK102" s="385"/>
      <c r="RL102" s="386"/>
    </row>
    <row r="103" spans="470:480" ht="15.75" customHeight="1" x14ac:dyDescent="0.2"/>
    <row r="104" spans="470:480" ht="15.75" customHeight="1" x14ac:dyDescent="0.2"/>
    <row r="105" spans="470:480" ht="15.75" customHeight="1" x14ac:dyDescent="0.2"/>
    <row r="106" spans="470:480" ht="15.75" customHeight="1" x14ac:dyDescent="0.2">
      <c r="RD106" s="344">
        <f>SUM(RD51:RE102)</f>
        <v>56403</v>
      </c>
      <c r="RE106" s="386"/>
      <c r="RF106" s="344">
        <f>SUM(RF51:RI102)</f>
        <v>39991</v>
      </c>
      <c r="RG106" s="385"/>
      <c r="RH106" s="385"/>
      <c r="RI106" s="386"/>
      <c r="RJ106" s="344">
        <f>+RF106-RD106</f>
        <v>-16412</v>
      </c>
      <c r="RK106" s="385"/>
      <c r="RL106" s="386"/>
    </row>
  </sheetData>
  <mergeCells count="403">
    <mergeCell ref="RD106:RE106"/>
    <mergeCell ref="RF106:RI106"/>
    <mergeCell ref="RJ106:RL106"/>
    <mergeCell ref="RD99:RE99"/>
    <mergeCell ref="RF99:RI99"/>
    <mergeCell ref="RB100:RC100"/>
    <mergeCell ref="RD100:RE100"/>
    <mergeCell ref="RF100:RI100"/>
    <mergeCell ref="RJ100:RL100"/>
    <mergeCell ref="RB101:RC101"/>
    <mergeCell ref="RD101:RE101"/>
    <mergeCell ref="RF101:RI101"/>
    <mergeCell ref="RJ101:RL101"/>
    <mergeCell ref="RB98:RC98"/>
    <mergeCell ref="RD98:RE98"/>
    <mergeCell ref="RF98:RI98"/>
    <mergeCell ref="RJ98:RL98"/>
    <mergeCell ref="RB99:RC99"/>
    <mergeCell ref="RJ99:RL99"/>
    <mergeCell ref="RB102:RC102"/>
    <mergeCell ref="RD102:RE102"/>
    <mergeCell ref="RF102:RI102"/>
    <mergeCell ref="RJ102:RL102"/>
    <mergeCell ref="RB95:RC95"/>
    <mergeCell ref="RJ95:RL95"/>
    <mergeCell ref="RD95:RE95"/>
    <mergeCell ref="RF95:RI95"/>
    <mergeCell ref="RB96:RC96"/>
    <mergeCell ref="RD96:RE96"/>
    <mergeCell ref="RF96:RI96"/>
    <mergeCell ref="RJ96:RL96"/>
    <mergeCell ref="RB97:RC97"/>
    <mergeCell ref="RJ97:RL97"/>
    <mergeCell ref="RD97:RE97"/>
    <mergeCell ref="RF97:RI97"/>
    <mergeCell ref="RB92:RC92"/>
    <mergeCell ref="RD92:RE92"/>
    <mergeCell ref="RF92:RI92"/>
    <mergeCell ref="RJ92:RL92"/>
    <mergeCell ref="RB93:RC93"/>
    <mergeCell ref="RJ93:RL93"/>
    <mergeCell ref="RD93:RE93"/>
    <mergeCell ref="RF93:RI93"/>
    <mergeCell ref="RB94:RC94"/>
    <mergeCell ref="RD94:RE94"/>
    <mergeCell ref="RF94:RI94"/>
    <mergeCell ref="RJ94:RL94"/>
    <mergeCell ref="RB89:RC89"/>
    <mergeCell ref="RJ89:RL89"/>
    <mergeCell ref="RD89:RE89"/>
    <mergeCell ref="RF89:RI89"/>
    <mergeCell ref="RB90:RC90"/>
    <mergeCell ref="RD90:RE90"/>
    <mergeCell ref="RF90:RI90"/>
    <mergeCell ref="RJ90:RL90"/>
    <mergeCell ref="RB91:RC91"/>
    <mergeCell ref="RJ91:RL91"/>
    <mergeCell ref="RD91:RE91"/>
    <mergeCell ref="RF91:RI91"/>
    <mergeCell ref="RB86:RC86"/>
    <mergeCell ref="RD86:RE86"/>
    <mergeCell ref="RF86:RI86"/>
    <mergeCell ref="RJ86:RL86"/>
    <mergeCell ref="RB87:RC87"/>
    <mergeCell ref="RJ87:RL87"/>
    <mergeCell ref="RD87:RE87"/>
    <mergeCell ref="RF87:RI87"/>
    <mergeCell ref="RB88:RC88"/>
    <mergeCell ref="RD88:RE88"/>
    <mergeCell ref="RF88:RI88"/>
    <mergeCell ref="RJ88:RL88"/>
    <mergeCell ref="RB83:RC83"/>
    <mergeCell ref="RJ83:RL83"/>
    <mergeCell ref="RD83:RE83"/>
    <mergeCell ref="RF83:RI83"/>
    <mergeCell ref="RB84:RC84"/>
    <mergeCell ref="RD84:RE84"/>
    <mergeCell ref="RF84:RI84"/>
    <mergeCell ref="RJ84:RL84"/>
    <mergeCell ref="RB85:RC85"/>
    <mergeCell ref="RJ85:RL85"/>
    <mergeCell ref="RD85:RE85"/>
    <mergeCell ref="RF85:RI85"/>
    <mergeCell ref="RB80:RC80"/>
    <mergeCell ref="RD80:RE80"/>
    <mergeCell ref="RF80:RI80"/>
    <mergeCell ref="RJ80:RL80"/>
    <mergeCell ref="RB81:RC81"/>
    <mergeCell ref="RJ81:RL81"/>
    <mergeCell ref="RD81:RE81"/>
    <mergeCell ref="RF81:RI81"/>
    <mergeCell ref="RB82:RC82"/>
    <mergeCell ref="RD82:RE82"/>
    <mergeCell ref="RF82:RI82"/>
    <mergeCell ref="RJ82:RL82"/>
    <mergeCell ref="RB69:RC69"/>
    <mergeCell ref="RD69:RE69"/>
    <mergeCell ref="RF69:RI69"/>
    <mergeCell ref="RJ69:RL69"/>
    <mergeCell ref="RD70:RE70"/>
    <mergeCell ref="RF70:RI70"/>
    <mergeCell ref="RJ70:RL70"/>
    <mergeCell ref="RB70:RC70"/>
    <mergeCell ref="RB71:RC71"/>
    <mergeCell ref="RD71:RE71"/>
    <mergeCell ref="RF71:RI71"/>
    <mergeCell ref="RJ71:RL71"/>
    <mergeCell ref="RD77:RE77"/>
    <mergeCell ref="RF77:RI77"/>
    <mergeCell ref="RB78:RC78"/>
    <mergeCell ref="RD78:RE78"/>
    <mergeCell ref="RF78:RI78"/>
    <mergeCell ref="RJ78:RL78"/>
    <mergeCell ref="RB79:RC79"/>
    <mergeCell ref="RB74:RC74"/>
    <mergeCell ref="RJ74:RL74"/>
    <mergeCell ref="RD74:RE74"/>
    <mergeCell ref="RF74:RI74"/>
    <mergeCell ref="RB76:RC76"/>
    <mergeCell ref="RD76:RE76"/>
    <mergeCell ref="RF76:RI76"/>
    <mergeCell ref="RJ76:RL76"/>
    <mergeCell ref="RB77:RC77"/>
    <mergeCell ref="RJ77:RL77"/>
    <mergeCell ref="RJ79:RL79"/>
    <mergeCell ref="RD79:RE79"/>
    <mergeCell ref="RF79:RI79"/>
    <mergeCell ref="RB54:RC54"/>
    <mergeCell ref="RD54:RE54"/>
    <mergeCell ref="RF54:RI54"/>
    <mergeCell ref="RJ54:RL54"/>
    <mergeCell ref="RD55:RE55"/>
    <mergeCell ref="RF55:RI55"/>
    <mergeCell ref="RJ55:RL55"/>
    <mergeCell ref="RF64:RI64"/>
    <mergeCell ref="RJ64:RL64"/>
    <mergeCell ref="RB55:RC55"/>
    <mergeCell ref="RB56:RC56"/>
    <mergeCell ref="RD56:RE56"/>
    <mergeCell ref="RF56:RI56"/>
    <mergeCell ref="RJ56:RL56"/>
    <mergeCell ref="RB64:RC64"/>
    <mergeCell ref="RD64:RE64"/>
    <mergeCell ref="RB61:RC61"/>
    <mergeCell ref="RD61:RE61"/>
    <mergeCell ref="RF61:RI61"/>
    <mergeCell ref="RJ61:RL61"/>
    <mergeCell ref="RB62:RC62"/>
    <mergeCell ref="RD62:RE62"/>
    <mergeCell ref="RF62:RI62"/>
    <mergeCell ref="RJ62:RL62"/>
    <mergeCell ref="RJ73:RL73"/>
    <mergeCell ref="RB65:RC65"/>
    <mergeCell ref="RD65:RE65"/>
    <mergeCell ref="RF65:RI65"/>
    <mergeCell ref="RJ65:RL65"/>
    <mergeCell ref="RD66:RE66"/>
    <mergeCell ref="RF66:RI66"/>
    <mergeCell ref="RJ66:RL66"/>
    <mergeCell ref="RF68:RI68"/>
    <mergeCell ref="RJ68:RL68"/>
    <mergeCell ref="RB66:RC66"/>
    <mergeCell ref="RB67:RC67"/>
    <mergeCell ref="RD67:RE67"/>
    <mergeCell ref="RF67:RI67"/>
    <mergeCell ref="RJ67:RL67"/>
    <mergeCell ref="RB68:RC68"/>
    <mergeCell ref="RD68:RE68"/>
    <mergeCell ref="RB72:RC72"/>
    <mergeCell ref="RD72:RE72"/>
    <mergeCell ref="RF72:RI72"/>
    <mergeCell ref="RJ72:RL72"/>
    <mergeCell ref="RB73:RC73"/>
    <mergeCell ref="RD73:RE73"/>
    <mergeCell ref="RF73:RI73"/>
    <mergeCell ref="GB75:GC75"/>
    <mergeCell ref="GD75:GG75"/>
    <mergeCell ref="GH75:GJ75"/>
    <mergeCell ref="FZ69:GA69"/>
    <mergeCell ref="FZ70:GA70"/>
    <mergeCell ref="GB70:GC70"/>
    <mergeCell ref="GD70:GG70"/>
    <mergeCell ref="GH70:GJ70"/>
    <mergeCell ref="FZ71:GA71"/>
    <mergeCell ref="GB71:GC71"/>
    <mergeCell ref="FZ68:GA68"/>
    <mergeCell ref="GB68:GC68"/>
    <mergeCell ref="GD68:GG68"/>
    <mergeCell ref="GH68:GJ68"/>
    <mergeCell ref="GB69:GC69"/>
    <mergeCell ref="GD69:GG69"/>
    <mergeCell ref="GH69:GJ69"/>
    <mergeCell ref="GD71:GG71"/>
    <mergeCell ref="GH71:GJ71"/>
    <mergeCell ref="FZ65:GA65"/>
    <mergeCell ref="FZ66:GA66"/>
    <mergeCell ref="GB66:GC66"/>
    <mergeCell ref="GD66:GG66"/>
    <mergeCell ref="GH66:GJ66"/>
    <mergeCell ref="FZ67:GA67"/>
    <mergeCell ref="GB67:GC67"/>
    <mergeCell ref="FZ63:GA63"/>
    <mergeCell ref="GB63:GC63"/>
    <mergeCell ref="GD63:GG63"/>
    <mergeCell ref="GH63:GJ63"/>
    <mergeCell ref="YT61:YU61"/>
    <mergeCell ref="YV61:YY61"/>
    <mergeCell ref="YR58:YS58"/>
    <mergeCell ref="YR62:YS62"/>
    <mergeCell ref="YR61:YS61"/>
    <mergeCell ref="GB65:GC65"/>
    <mergeCell ref="GD65:GG65"/>
    <mergeCell ref="GH65:GJ65"/>
    <mergeCell ref="GD67:GG67"/>
    <mergeCell ref="GH67:GJ67"/>
    <mergeCell ref="RB63:RC63"/>
    <mergeCell ref="RD63:RE63"/>
    <mergeCell ref="RF63:RI63"/>
    <mergeCell ref="RJ63:RL63"/>
    <mergeCell ref="RB58:RC58"/>
    <mergeCell ref="YT66:YU66"/>
    <mergeCell ref="YV66:YY66"/>
    <mergeCell ref="FZ62:GA62"/>
    <mergeCell ref="GB62:GC62"/>
    <mergeCell ref="FZ64:GA64"/>
    <mergeCell ref="GB64:GC64"/>
    <mergeCell ref="GD64:GG64"/>
    <mergeCell ref="GH64:GJ64"/>
    <mergeCell ref="GD62:GG62"/>
    <mergeCell ref="GH62:GJ62"/>
    <mergeCell ref="FZ61:GA61"/>
    <mergeCell ref="GB61:GC61"/>
    <mergeCell ref="GD61:GG61"/>
    <mergeCell ref="GH61:GJ61"/>
    <mergeCell ref="FZ59:GA59"/>
    <mergeCell ref="GB59:GC59"/>
    <mergeCell ref="GD59:GG59"/>
    <mergeCell ref="GH59:GJ59"/>
    <mergeCell ref="GB60:GC60"/>
    <mergeCell ref="GD60:GG60"/>
    <mergeCell ref="GH60:GJ60"/>
    <mergeCell ref="FZ60:GA60"/>
    <mergeCell ref="RD60:RE60"/>
    <mergeCell ref="RB60:RC60"/>
    <mergeCell ref="RB59:RC59"/>
    <mergeCell ref="RD59:RE59"/>
    <mergeCell ref="FZ53:GA53"/>
    <mergeCell ref="GB53:GC53"/>
    <mergeCell ref="GD53:GG53"/>
    <mergeCell ref="GH53:GJ53"/>
    <mergeCell ref="FZ54:GA54"/>
    <mergeCell ref="GH54:GJ54"/>
    <mergeCell ref="FZ56:GA56"/>
    <mergeCell ref="FZ58:GA58"/>
    <mergeCell ref="GB58:GC58"/>
    <mergeCell ref="GD58:GG58"/>
    <mergeCell ref="GH58:GJ58"/>
    <mergeCell ref="GB54:GC54"/>
    <mergeCell ref="GD54:GG54"/>
    <mergeCell ref="FZ55:GA55"/>
    <mergeCell ref="GB55:GC55"/>
    <mergeCell ref="GD55:GG55"/>
    <mergeCell ref="GH55:GJ55"/>
    <mergeCell ref="GH56:GJ56"/>
    <mergeCell ref="GB56:GC56"/>
    <mergeCell ref="GD56:GG56"/>
    <mergeCell ref="FZ57:GA57"/>
    <mergeCell ref="GB57:GC57"/>
    <mergeCell ref="GD57:GG57"/>
    <mergeCell ref="GH57:GJ57"/>
    <mergeCell ref="FZ52:GA52"/>
    <mergeCell ref="GB52:GC52"/>
    <mergeCell ref="RD51:RE51"/>
    <mergeCell ref="RF51:RI51"/>
    <mergeCell ref="RJ51:RL51"/>
    <mergeCell ref="YR51:YS51"/>
    <mergeCell ref="YT51:YU51"/>
    <mergeCell ref="YV51:YY51"/>
    <mergeCell ref="YZ51:ZB51"/>
    <mergeCell ref="GD52:GG52"/>
    <mergeCell ref="GH52:GJ52"/>
    <mergeCell ref="YZ52:ZB52"/>
    <mergeCell ref="YR49:YS49"/>
    <mergeCell ref="YT49:YU49"/>
    <mergeCell ref="YV49:YY49"/>
    <mergeCell ref="YZ49:ZB49"/>
    <mergeCell ref="YR50:YS50"/>
    <mergeCell ref="YZ50:ZB50"/>
    <mergeCell ref="D47:E47"/>
    <mergeCell ref="FZ51:GA51"/>
    <mergeCell ref="GB51:GC51"/>
    <mergeCell ref="GD51:GG51"/>
    <mergeCell ref="GH51:GJ51"/>
    <mergeCell ref="YT69:YU69"/>
    <mergeCell ref="YV69:YY69"/>
    <mergeCell ref="YZ69:ZB69"/>
    <mergeCell ref="YT64:YU64"/>
    <mergeCell ref="YV64:YY64"/>
    <mergeCell ref="YR65:YS65"/>
    <mergeCell ref="YT65:YU65"/>
    <mergeCell ref="YV65:YY65"/>
    <mergeCell ref="YZ65:ZB65"/>
    <mergeCell ref="YR66:YS66"/>
    <mergeCell ref="YZ66:ZB66"/>
    <mergeCell ref="YZ62:ZB62"/>
    <mergeCell ref="YT62:YU62"/>
    <mergeCell ref="YV62:YY62"/>
    <mergeCell ref="YR63:YS63"/>
    <mergeCell ref="YT63:YU63"/>
    <mergeCell ref="YV63:YY63"/>
    <mergeCell ref="YZ63:ZB63"/>
    <mergeCell ref="YR64:YS64"/>
    <mergeCell ref="YZ64:ZB64"/>
    <mergeCell ref="YZ61:ZB61"/>
    <mergeCell ref="YZ55:ZB55"/>
    <mergeCell ref="YR56:YS56"/>
    <mergeCell ref="YT56:YU56"/>
    <mergeCell ref="YV56:YY56"/>
    <mergeCell ref="YZ56:ZB56"/>
    <mergeCell ref="YR57:YS57"/>
    <mergeCell ref="YZ57:ZB57"/>
    <mergeCell ref="YT57:YU57"/>
    <mergeCell ref="YV57:YY57"/>
    <mergeCell ref="YR55:YS55"/>
    <mergeCell ref="YT55:YU55"/>
    <mergeCell ref="YV55:YY55"/>
    <mergeCell ref="YR59:YS59"/>
    <mergeCell ref="YT59:YU59"/>
    <mergeCell ref="YV59:YY59"/>
    <mergeCell ref="YT58:YU58"/>
    <mergeCell ref="YV58:YY58"/>
    <mergeCell ref="YZ58:ZB58"/>
    <mergeCell ref="YZ59:ZB59"/>
    <mergeCell ref="YR60:YS60"/>
    <mergeCell ref="YZ60:ZB60"/>
    <mergeCell ref="YT60:YU60"/>
    <mergeCell ref="YV60:YY60"/>
    <mergeCell ref="YT53:YU53"/>
    <mergeCell ref="YV53:YY53"/>
    <mergeCell ref="YZ53:ZB53"/>
    <mergeCell ref="YR53:YS53"/>
    <mergeCell ref="YR54:YS54"/>
    <mergeCell ref="YT54:YU54"/>
    <mergeCell ref="YV54:YY54"/>
    <mergeCell ref="YZ54:ZB54"/>
    <mergeCell ref="YT50:YU50"/>
    <mergeCell ref="YV50:YY50"/>
    <mergeCell ref="YR52:YS52"/>
    <mergeCell ref="YT52:YU52"/>
    <mergeCell ref="YV52:YY52"/>
    <mergeCell ref="RF53:RI53"/>
    <mergeCell ref="RJ53:RL53"/>
    <mergeCell ref="RB75:RC75"/>
    <mergeCell ref="RD75:RE75"/>
    <mergeCell ref="RF75:RI75"/>
    <mergeCell ref="RJ75:RL75"/>
    <mergeCell ref="RB51:RC51"/>
    <mergeCell ref="RB52:RC52"/>
    <mergeCell ref="RD52:RE52"/>
    <mergeCell ref="RF52:RI52"/>
    <mergeCell ref="RJ52:RL52"/>
    <mergeCell ref="RB53:RC53"/>
    <mergeCell ref="RD53:RE53"/>
    <mergeCell ref="RF60:RI60"/>
    <mergeCell ref="RJ60:RL60"/>
    <mergeCell ref="RB57:RC57"/>
    <mergeCell ref="RD57:RE57"/>
    <mergeCell ref="RF57:RI57"/>
    <mergeCell ref="RJ57:RL57"/>
    <mergeCell ref="RD58:RE58"/>
    <mergeCell ref="RF58:RI58"/>
    <mergeCell ref="RJ58:RL58"/>
    <mergeCell ref="RF59:RI59"/>
    <mergeCell ref="RJ59:RL59"/>
    <mergeCell ref="RB39:RK42"/>
    <mergeCell ref="RB50:RC50"/>
    <mergeCell ref="RD50:RE50"/>
    <mergeCell ref="RF50:RI50"/>
    <mergeCell ref="RJ50:RL50"/>
    <mergeCell ref="GF5:GF39"/>
    <mergeCell ref="D10:E10"/>
    <mergeCell ref="D11:E11"/>
    <mergeCell ref="D12:E12"/>
    <mergeCell ref="D13:E14"/>
    <mergeCell ref="D39:E39"/>
    <mergeCell ref="D35:E38"/>
    <mergeCell ref="D40:E40"/>
    <mergeCell ref="D41:E41"/>
    <mergeCell ref="D42:E42"/>
    <mergeCell ref="D43:E43"/>
    <mergeCell ref="D44:E44"/>
    <mergeCell ref="D45:E45"/>
    <mergeCell ref="B13:B14"/>
    <mergeCell ref="B15:B19"/>
    <mergeCell ref="B20:B34"/>
    <mergeCell ref="B35:B38"/>
    <mergeCell ref="C15:C19"/>
    <mergeCell ref="D15:E19"/>
    <mergeCell ref="C20:C34"/>
    <mergeCell ref="D24:E34"/>
    <mergeCell ref="QX2:RN4"/>
    <mergeCell ref="C13:C14"/>
    <mergeCell ref="C35:C38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SUBTR5SUR</vt:lpstr>
      <vt:lpstr>LIBERACIONES</vt:lpstr>
      <vt:lpstr>Hoja1</vt:lpstr>
      <vt:lpstr>SUELO - CAL</vt:lpstr>
      <vt:lpstr>TERRAPLÉN ADECUADO</vt:lpstr>
      <vt:lpstr>Hoja2</vt:lpstr>
      <vt:lpstr>MUESTRA sub 3 (2)</vt:lpstr>
      <vt:lpstr>SUBTR5SUR!Print_Area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</dc:creator>
  <cp:lastModifiedBy>Microsoft Office User</cp:lastModifiedBy>
  <cp:lastPrinted>2022-02-26T21:18:10Z</cp:lastPrinted>
  <dcterms:created xsi:type="dcterms:W3CDTF">2021-12-09T18:09:47Z</dcterms:created>
  <dcterms:modified xsi:type="dcterms:W3CDTF">2022-04-28T14:20:37Z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0x01010011AE0291FE13C744B3ED69778C4128F1</vt:lpwstr>
  </property>
</Properties>
</file>