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gak\GitHub\hardware\BLDCsensDrv\"/>
    </mc:Choice>
  </mc:AlternateContent>
  <xr:revisionPtr revIDLastSave="0" documentId="13_ncr:1_{C356A6CD-B54B-43A4-A4B7-63497CF560F0}" xr6:coauthVersionLast="47" xr6:coauthVersionMax="47" xr10:uidLastSave="{00000000-0000-0000-0000-000000000000}"/>
  <bookViews>
    <workbookView xWindow="39870" yWindow="2355" windowWidth="19200" windowHeight="10065" xr2:uid="{8A74219C-58F7-4936-96BB-3936EFBB77D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32" i="1"/>
  <c r="B33" i="1"/>
  <c r="B29" i="1"/>
  <c r="B7" i="1"/>
  <c r="B31" i="1" l="1"/>
  <c r="B35" i="1" s="1"/>
  <c r="B38" i="1" s="1"/>
</calcChain>
</file>

<file path=xl/sharedStrings.xml><?xml version="1.0" encoding="utf-8"?>
<sst xmlns="http://schemas.openxmlformats.org/spreadsheetml/2006/main" count="70" uniqueCount="50">
  <si>
    <t>Vgs(th)_max</t>
  </si>
  <si>
    <t>VpVDD</t>
  </si>
  <si>
    <t>CGD</t>
  </si>
  <si>
    <t>CGCTRL</t>
  </si>
  <si>
    <t>IGATE_LEAK</t>
  </si>
  <si>
    <t>Parameter</t>
  </si>
  <si>
    <t>Description</t>
  </si>
  <si>
    <r>
      <t xml:space="preserve">Selection of External MOSFET for VREG Power Supply for </t>
    </r>
    <r>
      <rPr>
        <b/>
        <sz val="12"/>
        <color theme="8"/>
        <rFont val="Arial-BoldMT"/>
      </rPr>
      <t>mct8329a</t>
    </r>
  </si>
  <si>
    <t>is the maximum gate to source threshold voltage of the external MOSFET across operating condition</t>
  </si>
  <si>
    <t>is the minimum gate to source threshold voltage of the external MOSFET across operating condition</t>
  </si>
  <si>
    <t>Vgs(th)_min</t>
  </si>
  <si>
    <t>is the voltage at the drain of the external MOSFET</t>
  </si>
  <si>
    <t>is the gate to drain capacitance of the external MOSFET</t>
  </si>
  <si>
    <t>is the capacitance connected between GCTRL pin and GND</t>
  </si>
  <si>
    <t>is the maximum gate leakage of the external MOSFET</t>
  </si>
  <si>
    <t>Value for mosfet xxx</t>
  </si>
  <si>
    <t>VREG</t>
  </si>
  <si>
    <t>GCTRL</t>
  </si>
  <si>
    <r>
      <t>C</t>
    </r>
    <r>
      <rPr>
        <vertAlign val="subscript"/>
        <sz val="12"/>
        <color theme="1"/>
        <rFont val="Aptos Narrow"/>
        <family val="2"/>
        <scheme val="minor"/>
      </rPr>
      <t>BST_MIN</t>
    </r>
  </si>
  <si>
    <t>The minimum bootstrap capacitor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</si>
  <si>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V</t>
    </r>
    <r>
      <rPr>
        <vertAlign val="subscript"/>
        <sz val="12"/>
        <color theme="1"/>
        <rFont val="Aptos Narrow"/>
        <family val="2"/>
        <scheme val="minor"/>
      </rPr>
      <t>BSTx</t>
    </r>
  </si>
  <si>
    <r>
      <t>V</t>
    </r>
    <r>
      <rPr>
        <vertAlign val="subscript"/>
        <sz val="12"/>
        <color theme="1"/>
        <rFont val="Aptos Narrow"/>
        <family val="2"/>
        <scheme val="minor"/>
      </rPr>
      <t>GVDD</t>
    </r>
  </si>
  <si>
    <r>
      <t>V</t>
    </r>
    <r>
      <rPr>
        <vertAlign val="subscript"/>
        <sz val="12"/>
        <color theme="1"/>
        <rFont val="Aptos Narrow"/>
        <family val="2"/>
        <scheme val="minor"/>
      </rPr>
      <t>BOOTD</t>
    </r>
  </si>
  <si>
    <r>
      <t>V</t>
    </r>
    <r>
      <rPr>
        <vertAlign val="subscript"/>
        <sz val="12"/>
        <color theme="1"/>
        <rFont val="Aptos Narrow"/>
        <family val="2"/>
        <scheme val="minor"/>
      </rPr>
      <t>BSTUV</t>
    </r>
  </si>
  <si>
    <t>V</t>
  </si>
  <si>
    <t>is the supply voltage of the gate drive</t>
  </si>
  <si>
    <t>is the forward voltage drop of the bootstrap diode</t>
  </si>
  <si>
    <t>is the threshold of the bootstrap undervoltage lockout</t>
  </si>
  <si>
    <r>
      <t>Q</t>
    </r>
    <r>
      <rPr>
        <vertAlign val="subscript"/>
        <sz val="12"/>
        <color theme="1"/>
        <rFont val="Aptos Narrow"/>
        <family val="2"/>
        <scheme val="minor"/>
      </rPr>
      <t>TOT</t>
    </r>
  </si>
  <si>
    <r>
      <t>Q</t>
    </r>
    <r>
      <rPr>
        <vertAlign val="subscript"/>
        <sz val="12"/>
        <color theme="1"/>
        <rFont val="Aptos Narrow"/>
        <family val="2"/>
        <scheme val="minor"/>
      </rPr>
      <t>G</t>
    </r>
  </si>
  <si>
    <r>
      <t>IL</t>
    </r>
    <r>
      <rPr>
        <vertAlign val="subscript"/>
        <sz val="12"/>
        <color theme="1"/>
        <rFont val="Aptos Narrow"/>
        <family val="2"/>
        <scheme val="minor"/>
      </rPr>
      <t>BS_TRAN</t>
    </r>
  </si>
  <si>
    <r>
      <t>f</t>
    </r>
    <r>
      <rPr>
        <vertAlign val="subscript"/>
        <sz val="12"/>
        <color theme="1"/>
        <rFont val="Aptos Narrow"/>
        <family val="2"/>
        <scheme val="minor"/>
      </rPr>
      <t>SW</t>
    </r>
  </si>
  <si>
    <t>C</t>
  </si>
  <si>
    <t xml:space="preserve"> is the total MOSFET gate charge (for IRF540)</t>
  </si>
  <si>
    <t>is the bootstrap pin leakage current (for mtc8329a)</t>
  </si>
  <si>
    <t>Hz</t>
  </si>
  <si>
    <t>is the is the PWM frequency</t>
  </si>
  <si>
    <t>A</t>
  </si>
  <si>
    <t>F</t>
  </si>
  <si>
    <r>
      <t>C</t>
    </r>
    <r>
      <rPr>
        <vertAlign val="subscript"/>
        <sz val="12"/>
        <color theme="1"/>
        <rFont val="Aptos Narrow"/>
        <family val="2"/>
        <scheme val="minor"/>
      </rPr>
      <t>GVDD</t>
    </r>
  </si>
  <si>
    <r>
      <t xml:space="preserve">Bootstrap Capacitor and GVDD Capacitor Selection for </t>
    </r>
    <r>
      <rPr>
        <b/>
        <sz val="12"/>
        <color theme="8"/>
        <rFont val="Arial-BoldMT"/>
      </rPr>
      <t>mct8329a</t>
    </r>
  </si>
  <si>
    <t>Low-Side Current Sense Amplifier</t>
  </si>
  <si>
    <r>
      <t>R</t>
    </r>
    <r>
      <rPr>
        <sz val="8"/>
        <color rgb="FF000000"/>
        <rFont val="ArialMT"/>
      </rPr>
      <t>SENSE</t>
    </r>
  </si>
  <si>
    <t>CSA_GAIN</t>
  </si>
  <si>
    <r>
      <t>V</t>
    </r>
    <r>
      <rPr>
        <sz val="8"/>
        <color rgb="FF000000"/>
        <rFont val="ArialMT"/>
      </rPr>
      <t>SO</t>
    </r>
  </si>
  <si>
    <t>I</t>
  </si>
  <si>
    <r>
      <t>V</t>
    </r>
    <r>
      <rPr>
        <sz val="8"/>
        <color rgb="FF000000"/>
        <rFont val="ArialMT"/>
      </rPr>
      <t>REF</t>
    </r>
  </si>
  <si>
    <t>Ω</t>
  </si>
  <si>
    <t>Bidirectional current sence mode</t>
  </si>
  <si>
    <t>Unidirectional current sence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</si>
</sst>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rial-BoldMT"/>
    </font>
    <font>
      <b/>
      <sz val="12"/>
      <color theme="8"/>
      <name val="Arial-BoldMT"/>
    </font>
    <font>
      <sz val="10"/>
      <color rgb="FF000000"/>
      <name val="Arial-BoldMT"/>
    </font>
    <font>
      <sz val="10"/>
      <color rgb="FF000000"/>
      <name val="ArialMT"/>
    </font>
    <font>
      <sz val="12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color rgb="FF000000"/>
      <name val="ArialMT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5" fillId="0" borderId="1" xfId="0" applyFon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7" xfId="0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5" fillId="0" borderId="8" xfId="0" applyFont="1" applyBorder="1"/>
    <xf numFmtId="0" fontId="5" fillId="0" borderId="8" xfId="0" applyFont="1" applyBorder="1" applyAlignment="1">
      <alignment wrapText="1"/>
    </xf>
    <xf numFmtId="0" fontId="0" fillId="0" borderId="6" xfId="0" applyBorder="1"/>
    <xf numFmtId="0" fontId="5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1" fillId="0" borderId="1" xfId="0" applyFont="1" applyBorder="1"/>
    <xf numFmtId="0" fontId="6" fillId="0" borderId="1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1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5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19" xfId="0" applyBorder="1"/>
    <xf numFmtId="0" fontId="8" fillId="0" borderId="19" xfId="0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13B7-9F87-4FBF-A0C3-98AA3D6C0D4E}">
  <dimension ref="A1:D38"/>
  <sheetViews>
    <sheetView tabSelected="1" zoomScale="120" zoomScaleNormal="120" workbookViewId="0">
      <selection activeCell="B9" sqref="B9"/>
    </sheetView>
  </sheetViews>
  <sheetFormatPr baseColWidth="10" defaultRowHeight="14.5"/>
  <cols>
    <col min="2" max="2" width="19.26953125" bestFit="1" customWidth="1"/>
    <col min="3" max="3" width="4.26953125" customWidth="1"/>
    <col min="4" max="4" width="57.1796875" customWidth="1"/>
  </cols>
  <sheetData>
    <row r="1" spans="1:4" ht="16" thickBot="1">
      <c r="A1" s="18" t="s">
        <v>7</v>
      </c>
      <c r="B1" s="19"/>
      <c r="C1" s="19"/>
      <c r="D1" s="20"/>
    </row>
    <row r="2" spans="1:4">
      <c r="A2" s="3" t="s">
        <v>5</v>
      </c>
      <c r="B2" s="4" t="s">
        <v>15</v>
      </c>
      <c r="C2" s="4"/>
      <c r="D2" s="5" t="s">
        <v>6</v>
      </c>
    </row>
    <row r="3" spans="1:4" ht="25">
      <c r="A3" s="6" t="s">
        <v>0</v>
      </c>
      <c r="B3" s="1">
        <v>4</v>
      </c>
      <c r="C3" s="14" t="s">
        <v>24</v>
      </c>
      <c r="D3" s="7" t="s">
        <v>8</v>
      </c>
    </row>
    <row r="4" spans="1:4">
      <c r="A4" s="6" t="s">
        <v>1</v>
      </c>
      <c r="B4" s="1">
        <v>24</v>
      </c>
      <c r="C4" s="14" t="s">
        <v>24</v>
      </c>
      <c r="D4" s="8" t="s">
        <v>11</v>
      </c>
    </row>
    <row r="5" spans="1:4">
      <c r="A5" s="6" t="s">
        <v>2</v>
      </c>
      <c r="B5" s="1"/>
      <c r="C5" s="14"/>
      <c r="D5" s="8" t="s">
        <v>12</v>
      </c>
    </row>
    <row r="6" spans="1:4">
      <c r="A6" s="6" t="s">
        <v>3</v>
      </c>
      <c r="B6" s="1"/>
      <c r="C6" s="14"/>
      <c r="D6" s="8" t="s">
        <v>13</v>
      </c>
    </row>
    <row r="7" spans="1:4">
      <c r="A7" s="6" t="s">
        <v>4</v>
      </c>
      <c r="B7" s="1">
        <f>100*10^-9</f>
        <v>1.0000000000000001E-7</v>
      </c>
      <c r="C7" s="14" t="s">
        <v>37</v>
      </c>
      <c r="D7" s="8" t="s">
        <v>14</v>
      </c>
    </row>
    <row r="8" spans="1:4" ht="26">
      <c r="A8" s="6" t="s">
        <v>10</v>
      </c>
      <c r="B8" s="1">
        <v>2</v>
      </c>
      <c r="C8" s="14" t="s">
        <v>24</v>
      </c>
      <c r="D8" s="9" t="s">
        <v>9</v>
      </c>
    </row>
    <row r="9" spans="1:4">
      <c r="A9" s="6" t="s">
        <v>16</v>
      </c>
      <c r="D9" s="10"/>
    </row>
    <row r="10" spans="1:4" ht="15" thickBot="1">
      <c r="A10" s="11" t="s">
        <v>17</v>
      </c>
      <c r="B10" s="12"/>
      <c r="C10" s="12"/>
      <c r="D10" s="13"/>
    </row>
    <row r="12" spans="1:4" ht="15" thickBot="1"/>
    <row r="13" spans="1:4" ht="16" thickBot="1">
      <c r="A13" s="18" t="s">
        <v>41</v>
      </c>
      <c r="B13" s="19"/>
      <c r="C13" s="19"/>
      <c r="D13" s="20"/>
    </row>
    <row r="14" spans="1:4">
      <c r="A14" s="26" t="s">
        <v>5</v>
      </c>
      <c r="B14" s="25" t="s">
        <v>15</v>
      </c>
      <c r="C14" s="25"/>
      <c r="D14" s="27" t="s">
        <v>6</v>
      </c>
    </row>
    <row r="15" spans="1:4">
      <c r="A15" s="28" t="s">
        <v>43</v>
      </c>
      <c r="B15" s="1">
        <v>5</v>
      </c>
      <c r="C15" s="1"/>
      <c r="D15" s="29"/>
    </row>
    <row r="16" spans="1:4">
      <c r="A16" s="28" t="s">
        <v>44</v>
      </c>
      <c r="B16" s="1">
        <v>2</v>
      </c>
      <c r="C16" s="1" t="s">
        <v>24</v>
      </c>
      <c r="D16" s="29"/>
    </row>
    <row r="17" spans="1:4">
      <c r="A17" s="30" t="s">
        <v>45</v>
      </c>
      <c r="B17" s="1">
        <v>2</v>
      </c>
      <c r="C17" s="1" t="s">
        <v>37</v>
      </c>
      <c r="D17" s="29"/>
    </row>
    <row r="18" spans="1:4">
      <c r="A18" s="28" t="s">
        <v>46</v>
      </c>
      <c r="B18" s="1">
        <v>3</v>
      </c>
      <c r="C18" s="1" t="s">
        <v>24</v>
      </c>
      <c r="D18" s="29"/>
    </row>
    <row r="19" spans="1:4">
      <c r="A19" s="28" t="s">
        <v>42</v>
      </c>
      <c r="B19" s="1">
        <f>(B16-(B18/2))/(B15*B17)</f>
        <v>0.05</v>
      </c>
      <c r="C19" s="24" t="s">
        <v>47</v>
      </c>
      <c r="D19" s="29" t="s">
        <v>48</v>
      </c>
    </row>
    <row r="20" spans="1:4" ht="15" thickBot="1">
      <c r="A20" s="11" t="s">
        <v>42</v>
      </c>
      <c r="B20" s="31">
        <f>(B16-(B18/8))/(B15*B17)</f>
        <v>0.16250000000000001</v>
      </c>
      <c r="C20" s="32" t="s">
        <v>47</v>
      </c>
      <c r="D20" s="33" t="s">
        <v>49</v>
      </c>
    </row>
    <row r="22" spans="1:4" ht="15" thickBot="1"/>
    <row r="23" spans="1:4" ht="15.5">
      <c r="A23" s="21" t="s">
        <v>40</v>
      </c>
      <c r="B23" s="22"/>
      <c r="C23" s="22"/>
      <c r="D23" s="23"/>
    </row>
    <row r="24" spans="1:4">
      <c r="A24" s="16" t="s">
        <v>5</v>
      </c>
      <c r="B24" s="16" t="s">
        <v>15</v>
      </c>
      <c r="C24" s="16"/>
      <c r="D24" s="16" t="s">
        <v>6</v>
      </c>
    </row>
    <row r="25" spans="1:4" ht="17">
      <c r="A25" s="17" t="s">
        <v>21</v>
      </c>
      <c r="B25" s="1">
        <v>12</v>
      </c>
      <c r="C25" s="1" t="s">
        <v>24</v>
      </c>
      <c r="D25" s="2" t="s">
        <v>25</v>
      </c>
    </row>
    <row r="26" spans="1:4" ht="17">
      <c r="A26" s="17" t="s">
        <v>22</v>
      </c>
      <c r="B26" s="1">
        <v>0.85</v>
      </c>
      <c r="C26" s="1" t="s">
        <v>24</v>
      </c>
      <c r="D26" s="2" t="s">
        <v>26</v>
      </c>
    </row>
    <row r="27" spans="1:4" ht="17">
      <c r="A27" s="17" t="s">
        <v>23</v>
      </c>
      <c r="B27" s="1">
        <v>4.45</v>
      </c>
      <c r="C27" s="1" t="s">
        <v>24</v>
      </c>
      <c r="D27" s="2" t="s">
        <v>27</v>
      </c>
    </row>
    <row r="28" spans="1:4">
      <c r="A28" s="15"/>
      <c r="D28" s="10"/>
    </row>
    <row r="29" spans="1:4" ht="17">
      <c r="A29" s="1" t="s">
        <v>20</v>
      </c>
      <c r="B29" s="1">
        <f>B25-B26-B27</f>
        <v>6.7</v>
      </c>
      <c r="C29" s="1" t="s">
        <v>24</v>
      </c>
      <c r="D29" s="1"/>
    </row>
    <row r="30" spans="1:4">
      <c r="A30" s="15"/>
      <c r="D30" s="10"/>
    </row>
    <row r="31" spans="1:4" ht="17">
      <c r="A31" s="17" t="s">
        <v>28</v>
      </c>
      <c r="B31" s="1">
        <f>B32+B33/B34</f>
        <v>7.7750000000000005E-8</v>
      </c>
      <c r="C31" s="1" t="s">
        <v>32</v>
      </c>
      <c r="D31" s="1"/>
    </row>
    <row r="32" spans="1:4" ht="17">
      <c r="A32" s="17" t="s">
        <v>29</v>
      </c>
      <c r="B32" s="1">
        <f>72*10^-9</f>
        <v>7.2000000000000009E-8</v>
      </c>
      <c r="C32" s="1" t="s">
        <v>32</v>
      </c>
      <c r="D32" s="2" t="s">
        <v>33</v>
      </c>
    </row>
    <row r="33" spans="1:4" ht="17">
      <c r="A33" s="17" t="s">
        <v>30</v>
      </c>
      <c r="B33" s="1">
        <f>115*10^-6</f>
        <v>1.1499999999999999E-4</v>
      </c>
      <c r="C33" s="1" t="s">
        <v>37</v>
      </c>
      <c r="D33" s="2" t="s">
        <v>34</v>
      </c>
    </row>
    <row r="34" spans="1:4" ht="17">
      <c r="A34" s="17" t="s">
        <v>31</v>
      </c>
      <c r="B34" s="1">
        <v>20000</v>
      </c>
      <c r="C34" s="1" t="s">
        <v>35</v>
      </c>
      <c r="D34" s="2" t="s">
        <v>36</v>
      </c>
    </row>
    <row r="35" spans="1:4" ht="17">
      <c r="A35" s="17" t="s">
        <v>18</v>
      </c>
      <c r="B35" s="1">
        <f>B31/1</f>
        <v>7.7750000000000005E-8</v>
      </c>
      <c r="C35" s="1" t="s">
        <v>38</v>
      </c>
      <c r="D35" s="2" t="s">
        <v>19</v>
      </c>
    </row>
    <row r="36" spans="1:4">
      <c r="A36" s="15"/>
      <c r="D36" s="10"/>
    </row>
    <row r="37" spans="1:4">
      <c r="A37" s="15"/>
      <c r="D37" s="10"/>
    </row>
    <row r="38" spans="1:4" ht="17">
      <c r="A38" s="17" t="s">
        <v>39</v>
      </c>
      <c r="B38" s="1">
        <f>B35*10</f>
        <v>7.7750000000000007E-7</v>
      </c>
      <c r="C38" s="1" t="s">
        <v>38</v>
      </c>
      <c r="D38" s="1"/>
    </row>
  </sheetData>
  <mergeCells count="3">
    <mergeCell ref="A1:D1"/>
    <mergeCell ref="A23:D23"/>
    <mergeCell ref="A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 Arvid Kvaavik</dc:creator>
  <cp:lastModifiedBy>Dag Arvid Kvaavik</cp:lastModifiedBy>
  <dcterms:created xsi:type="dcterms:W3CDTF">2024-04-24T08:47:50Z</dcterms:created>
  <dcterms:modified xsi:type="dcterms:W3CDTF">2024-04-24T18:36:15Z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2024-04-24T08:59:43Z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8ca6e190-1bfb-4436-8e6b-259f27dc669f</vt:lpwstr>
  </property>
  <property fmtid="{D5CDD505-2E9C-101B-9397-08002B2CF9AE}" pid="8" name="MSIP_Label_b4114459-e220-4ae9-b339-4ebe6008cdd4_ContentBits">
    <vt:lpwstr>0</vt:lpwstr>
  </property>
</Properties>
</file>