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psort" sheetId="1" r:id="rId4"/>
    <sheet state="visible" name="Porównanie" sheetId="2" r:id="rId5"/>
    <sheet state="visible" name="Introsort" sheetId="3" r:id="rId6"/>
    <sheet state="visible" name="Timsort" sheetId="4" r:id="rId7"/>
  </sheets>
  <definedNames/>
  <calcPr/>
</workbook>
</file>

<file path=xl/sharedStrings.xml><?xml version="1.0" encoding="utf-8"?>
<sst xmlns="http://schemas.openxmlformats.org/spreadsheetml/2006/main" count="35" uniqueCount="19">
  <si>
    <t>size</t>
  </si>
  <si>
    <t>XI</t>
  </si>
  <si>
    <t>XIFI</t>
  </si>
  <si>
    <t>XI^2</t>
  </si>
  <si>
    <t>a =</t>
  </si>
  <si>
    <t xml:space="preserve">b = </t>
  </si>
  <si>
    <t>Introsort 0%</t>
  </si>
  <si>
    <t>Heapsort 0%</t>
  </si>
  <si>
    <t>Timsort</t>
  </si>
  <si>
    <t>Introsort 50%</t>
  </si>
  <si>
    <t>Heapsort 50%</t>
  </si>
  <si>
    <t>Timsort 50%</t>
  </si>
  <si>
    <t>Introsort 100%</t>
  </si>
  <si>
    <t>Heapsort 100%</t>
  </si>
  <si>
    <t>Timsort 100%</t>
  </si>
  <si>
    <t>Introsort -100%</t>
  </si>
  <si>
    <t>Heapsort -100%</t>
  </si>
  <si>
    <t>Timsort -100%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</si>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</sst>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Średni czas wykonywania algotymu sortowania przez kopcowanie dla różnych rozmiarów tablic i różnych procentów posortowania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0%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Heapsort!$B$3:$B$7</c:f>
              <c:numCache/>
            </c:numRef>
          </c:val>
          <c:smooth val="0"/>
        </c:ser>
        <c:ser>
          <c:idx val="1"/>
          <c:order val="1"/>
          <c:tx>
            <c:v>25%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Heapsort!$C$3:$C$7</c:f>
              <c:numCache/>
            </c:numRef>
          </c:val>
          <c:smooth val="0"/>
        </c:ser>
        <c:ser>
          <c:idx val="2"/>
          <c:order val="2"/>
          <c:tx>
            <c:v>50%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Heapsort!$D$3:$D$7</c:f>
              <c:numCache/>
            </c:numRef>
          </c:val>
          <c:smooth val="0"/>
        </c:ser>
        <c:ser>
          <c:idx val="3"/>
          <c:order val="3"/>
          <c:tx>
            <c:v>75%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Heapsort!$E$3:$E$7</c:f>
              <c:numCache/>
            </c:numRef>
          </c:val>
          <c:smooth val="0"/>
        </c:ser>
        <c:ser>
          <c:idx val="4"/>
          <c:order val="4"/>
          <c:tx>
            <c:v>95%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Heapsort!$G$3:$G$7</c:f>
              <c:numCache/>
            </c:numRef>
          </c:val>
          <c:smooth val="0"/>
        </c:ser>
        <c:ser>
          <c:idx val="5"/>
          <c:order val="5"/>
          <c:tx>
            <c:v>99%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Heapsort!$H$3:$H$7</c:f>
              <c:numCache/>
            </c:numRef>
          </c:val>
          <c:smooth val="0"/>
        </c:ser>
        <c:ser>
          <c:idx val="6"/>
          <c:order val="6"/>
          <c:tx>
            <c:v>99.7%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Heapsort!$H$3:$H$7</c:f>
              <c:numCache/>
            </c:numRef>
          </c:val>
          <c:smooth val="0"/>
        </c:ser>
        <c:ser>
          <c:idx val="7"/>
          <c:order val="7"/>
          <c:tx>
            <c:v>100</c:v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7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Heapsort!$I$3:$I$7</c:f>
              <c:numCache/>
            </c:numRef>
          </c:val>
          <c:smooth val="0"/>
        </c:ser>
        <c:ser>
          <c:idx val="8"/>
          <c:order val="8"/>
          <c:tx>
            <c:v>Odwrotnie Posortowana</c:v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7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Heapsort!$A$3:$A$7</c:f>
            </c:strRef>
          </c:cat>
          <c:val>
            <c:numRef>
              <c:f>Heapsort!$J$3:$J$7</c:f>
              <c:numCache/>
            </c:numRef>
          </c:val>
          <c:smooth val="0"/>
        </c:ser>
        <c:axId val="55618922"/>
        <c:axId val="606646941"/>
      </c:lineChart>
      <c:catAx>
        <c:axId val="55618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646941"/>
      </c:catAx>
      <c:valAx>
        <c:axId val="606646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18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0%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Timsort!$B$2:$B$7</c:f>
              <c:numCache/>
            </c:numRef>
          </c:val>
          <c:smooth val="0"/>
        </c:ser>
        <c:ser>
          <c:idx val="1"/>
          <c:order val="1"/>
          <c:tx>
            <c:v>25%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Timsort!$C$2:$C$7</c:f>
              <c:numCache/>
            </c:numRef>
          </c:val>
          <c:smooth val="0"/>
        </c:ser>
        <c:ser>
          <c:idx val="2"/>
          <c:order val="2"/>
          <c:tx>
            <c:v>50%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Timsort!$D$2:$D$7</c:f>
              <c:numCache/>
            </c:numRef>
          </c:val>
          <c:smooth val="0"/>
        </c:ser>
        <c:ser>
          <c:idx val="3"/>
          <c:order val="3"/>
          <c:tx>
            <c:v>75%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Timsort!$E$2:$E$7</c:f>
              <c:numCache/>
            </c:numRef>
          </c:val>
          <c:smooth val="0"/>
        </c:ser>
        <c:ser>
          <c:idx val="4"/>
          <c:order val="4"/>
          <c:tx>
            <c:v>95%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Timsort!$F$2:$F$7</c:f>
              <c:numCache/>
            </c:numRef>
          </c:val>
          <c:smooth val="0"/>
        </c:ser>
        <c:ser>
          <c:idx val="5"/>
          <c:order val="5"/>
          <c:tx>
            <c:v>99%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Timsort!$G$2:$G$7</c:f>
              <c:numCache/>
            </c:numRef>
          </c:val>
          <c:smooth val="0"/>
        </c:ser>
        <c:ser>
          <c:idx val="6"/>
          <c:order val="6"/>
          <c:tx>
            <c:v>99.7%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Timsort!$H$2:$H$7</c:f>
              <c:numCache/>
            </c:numRef>
          </c:val>
          <c:smooth val="0"/>
        </c:ser>
        <c:ser>
          <c:idx val="7"/>
          <c:order val="7"/>
          <c:tx>
            <c:v>100%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Timsort!$I$2:$I$7</c:f>
              <c:numCache/>
            </c:numRef>
          </c:val>
          <c:smooth val="0"/>
        </c:ser>
        <c:ser>
          <c:idx val="8"/>
          <c:order val="8"/>
          <c:tx>
            <c:v>Odwrotnie Posortowana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Timsort!$B$2:$B$7</c:f>
            </c:strRef>
          </c:cat>
          <c:val>
            <c:numRef>
              <c:f>Timsort!$J$2:$J$7</c:f>
              <c:numCache/>
            </c:numRef>
          </c:val>
          <c:smooth val="0"/>
        </c:ser>
        <c:axId val="1898208394"/>
        <c:axId val="1792273526"/>
      </c:lineChart>
      <c:catAx>
        <c:axId val="189820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273526"/>
      </c:catAx>
      <c:valAx>
        <c:axId val="179227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208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Złożoność obliczeniowa dla Timsort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Złożonośc obliczeniowa sortowania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Timsort!$B$2:$B$7</c:f>
              <c:numCache/>
            </c:numRef>
          </c:val>
          <c:smooth val="0"/>
        </c:ser>
        <c:ser>
          <c:idx val="1"/>
          <c:order val="1"/>
          <c:tx>
            <c:v>O(n)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Timsort!$A$2:$A$7</c:f>
              <c:numCache/>
            </c:numRef>
          </c:val>
          <c:smooth val="0"/>
        </c:ser>
        <c:ser>
          <c:idx val="2"/>
          <c:order val="2"/>
          <c:tx>
            <c:v>O(n^2)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Timsort!$A$10:$A$15</c:f>
              <c:numCache/>
            </c:numRef>
          </c:val>
          <c:smooth val="0"/>
        </c:ser>
        <c:ser>
          <c:idx val="3"/>
          <c:order val="3"/>
          <c:tx>
            <c:v>O(nlogn)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Timsort!$A$19:$A$24</c:f>
              <c:numCache/>
            </c:numRef>
          </c:val>
          <c:smooth val="0"/>
        </c:ser>
        <c:ser>
          <c:idx val="4"/>
          <c:order val="4"/>
          <c:tx>
            <c:v>y = 5.8*(nlogn) +1055345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Timsort!$B$29:$B$34</c:f>
              <c:numCache/>
            </c:numRef>
          </c:val>
          <c:smooth val="0"/>
        </c:ser>
        <c:axId val="442851656"/>
        <c:axId val="1689148059"/>
      </c:lineChart>
      <c:catAx>
        <c:axId val="44285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elementów tablicy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148059"/>
      </c:catAx>
      <c:valAx>
        <c:axId val="168914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potrzebny na wykonanie algorytmu [ns]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85165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Złożoność obliczeniowa sortowania przez kopcowanie</a:t>
            </a:r>
          </a:p>
        </c:rich>
      </c:tx>
      <c:overlay val="0"/>
    </c:title>
    <c:plotArea>
      <c:layout/>
      <c:lineChart>
        <c:ser>
          <c:idx val="0"/>
          <c:order val="0"/>
          <c:tx>
            <c:v>O(n)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Heapsort!$A$2:$A$7</c:f>
            </c:strRef>
          </c:cat>
          <c:val>
            <c:numRef>
              <c:f>Heapsort!$A$2:$A$7</c:f>
              <c:numCache/>
            </c:numRef>
          </c:val>
          <c:smooth val="0"/>
        </c:ser>
        <c:ser>
          <c:idx val="1"/>
          <c:order val="1"/>
          <c:tx>
            <c:v>Złożoność obliczeniowa algorytmu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Heapsort!$A$2:$A$7</c:f>
            </c:strRef>
          </c:cat>
          <c:val>
            <c:numRef>
              <c:f>Heapsort!$B$2:$B$7</c:f>
              <c:numCache/>
            </c:numRef>
          </c:val>
          <c:smooth val="0"/>
        </c:ser>
        <c:ser>
          <c:idx val="2"/>
          <c:order val="2"/>
          <c:tx>
            <c:v>O(n^2)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Heapsort!$A$2:$A$7</c:f>
            </c:strRef>
          </c:cat>
          <c:val>
            <c:numRef>
              <c:f>Heapsort!$A$10:$A$15</c:f>
              <c:numCache/>
            </c:numRef>
          </c:val>
          <c:smooth val="0"/>
        </c:ser>
        <c:ser>
          <c:idx val="3"/>
          <c:order val="3"/>
          <c:tx>
            <c:v>O(nlogn)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Heapsort!$A$2:$A$7</c:f>
            </c:strRef>
          </c:cat>
          <c:val>
            <c:numRef>
              <c:f>Heapsort!$A$17:$A$22</c:f>
              <c:numCache/>
            </c:numRef>
          </c:val>
          <c:smooth val="0"/>
        </c:ser>
        <c:ser>
          <c:idx val="4"/>
          <c:order val="4"/>
          <c:tx>
            <c:v>y = 12.5*(nlogn) + 575642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Heapsort!$A$2:$A$7</c:f>
            </c:strRef>
          </c:cat>
          <c:val>
            <c:numRef>
              <c:f>Heapsort!$B$35:$B$40</c:f>
              <c:numCache/>
            </c:numRef>
          </c:val>
          <c:smooth val="0"/>
        </c:ser>
        <c:axId val="1505618821"/>
        <c:axId val="579253938"/>
      </c:lineChart>
      <c:catAx>
        <c:axId val="150561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elementów tablicy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253938"/>
      </c:catAx>
      <c:valAx>
        <c:axId val="579253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potrzebny na wykonanie algorytmu [ns]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61882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algorytmów dla nieposortowanej tablicy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Introsort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'Porównanie'!$A$2:$A$7</c:f>
            </c:strRef>
          </c:cat>
          <c:val>
            <c:numRef>
              <c:f>'Porównanie'!$B$2:$B$7</c:f>
              <c:numCache/>
            </c:numRef>
          </c:val>
          <c:smooth val="0"/>
        </c:ser>
        <c:ser>
          <c:idx val="1"/>
          <c:order val="1"/>
          <c:tx>
            <c:v>Heapsort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'Porównanie'!$A$2:$A$7</c:f>
            </c:strRef>
          </c:cat>
          <c:val>
            <c:numRef>
              <c:f>'Porównanie'!$C$2:$C$7</c:f>
              <c:numCache/>
            </c:numRef>
          </c:val>
          <c:smooth val="0"/>
        </c:ser>
        <c:ser>
          <c:idx val="2"/>
          <c:order val="2"/>
          <c:tx>
            <c:strRef>
              <c:f>'Porównanie'!$D$1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'Porównanie'!$A$2:$A$7</c:f>
            </c:strRef>
          </c:cat>
          <c:val>
            <c:numRef>
              <c:f>'Porównanie'!$D$2:$D$7</c:f>
              <c:numCache/>
            </c:numRef>
          </c:val>
          <c:smooth val="0"/>
        </c:ser>
        <c:axId val="1369308623"/>
        <c:axId val="754403964"/>
      </c:lineChart>
      <c:catAx>
        <c:axId val="136930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403964"/>
      </c:catAx>
      <c:valAx>
        <c:axId val="75440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308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algorytmów dla tablicy posortowanej w 50%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Introsort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'Porównanie'!$A$13:$A$18</c:f>
            </c:strRef>
          </c:cat>
          <c:val>
            <c:numRef>
              <c:f>'Porównanie'!$B$13:$B$18</c:f>
              <c:numCache/>
            </c:numRef>
          </c:val>
          <c:smooth val="0"/>
        </c:ser>
        <c:ser>
          <c:idx val="1"/>
          <c:order val="1"/>
          <c:tx>
            <c:v>Heapsort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'Porównanie'!$A$13:$A$18</c:f>
            </c:strRef>
          </c:cat>
          <c:val>
            <c:numRef>
              <c:f>'Porównanie'!$C$13:$C$18</c:f>
              <c:numCache/>
            </c:numRef>
          </c:val>
          <c:smooth val="0"/>
        </c:ser>
        <c:ser>
          <c:idx val="2"/>
          <c:order val="2"/>
          <c:tx>
            <c:v>Timsort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'Porównanie'!$A$13:$A$18</c:f>
            </c:strRef>
          </c:cat>
          <c:val>
            <c:numRef>
              <c:f>'Porównanie'!$D$13:$D$18</c:f>
              <c:numCache/>
            </c:numRef>
          </c:val>
          <c:smooth val="0"/>
        </c:ser>
        <c:axId val="2090057373"/>
        <c:axId val="1371376118"/>
      </c:lineChart>
      <c:catAx>
        <c:axId val="2090057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elemntów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376118"/>
      </c:catAx>
      <c:valAx>
        <c:axId val="1371376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057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algorytmów dla posortowanej tablicy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Introsort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'Porównanie'!$A$21:$A$26</c:f>
            </c:strRef>
          </c:cat>
          <c:val>
            <c:numRef>
              <c:f>'Porównanie'!$B$21:$B$26</c:f>
              <c:numCache/>
            </c:numRef>
          </c:val>
          <c:smooth val="0"/>
        </c:ser>
        <c:ser>
          <c:idx val="1"/>
          <c:order val="1"/>
          <c:tx>
            <c:v>Heapsort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'Porównanie'!$A$21:$A$26</c:f>
            </c:strRef>
          </c:cat>
          <c:val>
            <c:numRef>
              <c:f>'Porównanie'!$C$21:$C$26</c:f>
              <c:numCache/>
            </c:numRef>
          </c:val>
          <c:smooth val="0"/>
        </c:ser>
        <c:ser>
          <c:idx val="2"/>
          <c:order val="2"/>
          <c:tx>
            <c:v>Timsort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'Porównanie'!$A$21:$A$26</c:f>
            </c:strRef>
          </c:cat>
          <c:val>
            <c:numRef>
              <c:f>'Porównanie'!$D$21:$D$26</c:f>
              <c:numCache/>
            </c:numRef>
          </c:val>
          <c:smooth val="0"/>
        </c:ser>
        <c:axId val="640573323"/>
        <c:axId val="1898111841"/>
      </c:lineChart>
      <c:catAx>
        <c:axId val="640573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elementów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111841"/>
      </c:catAx>
      <c:valAx>
        <c:axId val="189811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573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algorytmów dla odwrotnie posortowanej tablicy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Introsort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'Porównanie'!$A$29:$A$34</c:f>
            </c:strRef>
          </c:cat>
          <c:val>
            <c:numRef>
              <c:f>'Porównanie'!$B$29:$B$34</c:f>
              <c:numCache/>
            </c:numRef>
          </c:val>
          <c:smooth val="0"/>
        </c:ser>
        <c:ser>
          <c:idx val="1"/>
          <c:order val="1"/>
          <c:tx>
            <c:v>Heapsort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'Porównanie'!$A$29:$A$34</c:f>
            </c:strRef>
          </c:cat>
          <c:val>
            <c:numRef>
              <c:f>'Porównanie'!$C$29:$C$34</c:f>
              <c:numCache/>
            </c:numRef>
          </c:val>
          <c:smooth val="0"/>
        </c:ser>
        <c:ser>
          <c:idx val="2"/>
          <c:order val="2"/>
          <c:tx>
            <c:v>Timsort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'Porównanie'!$A$29:$A$34</c:f>
            </c:strRef>
          </c:cat>
          <c:val>
            <c:numRef>
              <c:f>'Porównanie'!$D$29:$D$34</c:f>
              <c:numCache/>
            </c:numRef>
          </c:val>
          <c:smooth val="0"/>
        </c:ser>
        <c:axId val="2038091179"/>
        <c:axId val="1477238426"/>
      </c:lineChart>
      <c:catAx>
        <c:axId val="2038091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elementów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38426"/>
      </c:catAx>
      <c:valAx>
        <c:axId val="1477238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091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Średni czas wykonywania algotymu sortowania introspektywnego dla różnych rozmiarów tablic i różnych procentów posortowania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0%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Introsort!$B$3:$B$7</c:f>
              <c:numCache/>
            </c:numRef>
          </c:val>
          <c:smooth val="0"/>
        </c:ser>
        <c:ser>
          <c:idx val="1"/>
          <c:order val="1"/>
          <c:tx>
            <c:v>25%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Introsort!$C$3:$C$7</c:f>
              <c:numCache/>
            </c:numRef>
          </c:val>
          <c:smooth val="0"/>
        </c:ser>
        <c:ser>
          <c:idx val="2"/>
          <c:order val="2"/>
          <c:tx>
            <c:v>50%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Introsort!$D$3:$D$7</c:f>
              <c:numCache/>
            </c:numRef>
          </c:val>
          <c:smooth val="0"/>
        </c:ser>
        <c:ser>
          <c:idx val="3"/>
          <c:order val="3"/>
          <c:tx>
            <c:v>75%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Introsort!$E$3:$E$7</c:f>
              <c:numCache/>
            </c:numRef>
          </c:val>
          <c:smooth val="0"/>
        </c:ser>
        <c:ser>
          <c:idx val="4"/>
          <c:order val="4"/>
          <c:tx>
            <c:v>95%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Introsort!$F$3:$F$7</c:f>
              <c:numCache/>
            </c:numRef>
          </c:val>
          <c:smooth val="0"/>
        </c:ser>
        <c:ser>
          <c:idx val="5"/>
          <c:order val="5"/>
          <c:tx>
            <c:v>99%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Introsort!$G$3:$G$7</c:f>
              <c:numCache/>
            </c:numRef>
          </c:val>
          <c:smooth val="0"/>
        </c:ser>
        <c:ser>
          <c:idx val="6"/>
          <c:order val="6"/>
          <c:tx>
            <c:v>100%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Introsort!$I$3:$I$7</c:f>
              <c:numCache/>
            </c:numRef>
          </c:val>
          <c:smooth val="0"/>
        </c:ser>
        <c:ser>
          <c:idx val="7"/>
          <c:order val="7"/>
          <c:tx>
            <c:v>Odwrotnie posortowana</c:v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7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Introsort!$A$3:$A$7</c:f>
            </c:strRef>
          </c:cat>
          <c:val>
            <c:numRef>
              <c:f>Introsort!$H$3:$H$7</c:f>
              <c:numCache/>
            </c:numRef>
          </c:val>
          <c:smooth val="0"/>
        </c:ser>
        <c:axId val="1937361728"/>
        <c:axId val="2095067854"/>
      </c:lineChart>
      <c:catAx>
        <c:axId val="19373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067854"/>
      </c:catAx>
      <c:valAx>
        <c:axId val="2095067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361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Złożoność obliczeniowa dla sortowania introspektywnego</a:t>
            </a:r>
          </a:p>
        </c:rich>
      </c:tx>
      <c:overlay val="0"/>
    </c:title>
    <c:plotArea>
      <c:layout/>
      <c:lineChart>
        <c:ser>
          <c:idx val="0"/>
          <c:order val="0"/>
          <c:tx>
            <c:v>O(n)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Introsort!$A$2:$A$7</c:f>
            </c:strRef>
          </c:cat>
          <c:val>
            <c:numRef>
              <c:f>Introsort!$A$2:$A$7</c:f>
              <c:numCache/>
            </c:numRef>
          </c:val>
          <c:smooth val="0"/>
        </c:ser>
        <c:ser>
          <c:idx val="1"/>
          <c:order val="1"/>
          <c:tx>
            <c:v>O(n^2)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Introsort!$A$2:$A$7</c:f>
            </c:strRef>
          </c:cat>
          <c:val>
            <c:numRef>
              <c:f>Introsort!$A$10:$A$16</c:f>
              <c:numCache/>
            </c:numRef>
          </c:val>
          <c:smooth val="0"/>
        </c:ser>
        <c:ser>
          <c:idx val="2"/>
          <c:order val="2"/>
          <c:tx>
            <c:v>Złożoność obliczeniowa algorytmu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Introsort!$A$2:$A$7</c:f>
            </c:strRef>
          </c:cat>
          <c:val>
            <c:numRef>
              <c:f>Introsort!$G$2:$G$7</c:f>
              <c:numCache/>
            </c:numRef>
          </c:val>
          <c:smooth val="0"/>
        </c:ser>
        <c:ser>
          <c:idx val="3"/>
          <c:order val="3"/>
          <c:tx>
            <c:v>O(nlogn)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Introsort!$A$2:$A$7</c:f>
            </c:strRef>
          </c:cat>
          <c:val>
            <c:numRef>
              <c:f>Introsort!$A$17:$A$22</c:f>
              <c:numCache/>
            </c:numRef>
          </c:val>
          <c:smooth val="0"/>
        </c:ser>
        <c:ser>
          <c:idx val="4"/>
          <c:order val="4"/>
          <c:tx>
            <c:v>y = 10.25*(nlogn)+572648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Introsort!$A$2:$A$7</c:f>
            </c:strRef>
          </c:cat>
          <c:val>
            <c:numRef>
              <c:f>Introsort!$B$27:$B$32</c:f>
              <c:numCache/>
            </c:numRef>
          </c:val>
          <c:smooth val="0"/>
        </c:ser>
        <c:axId val="99353386"/>
        <c:axId val="900936560"/>
      </c:lineChart>
      <c:catAx>
        <c:axId val="99353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elementów tablicy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936560"/>
      </c:catAx>
      <c:valAx>
        <c:axId val="90093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potrzebny na wykonanie algorytmu [ns]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533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Średni czas wykonywania algotymu Timsort dla różnych rozmiarów tablic i różnych procentów posortowania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0%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Timsort!$B$2:$B$7</c:f>
              <c:numCache/>
            </c:numRef>
          </c:val>
          <c:smooth val="0"/>
        </c:ser>
        <c:ser>
          <c:idx val="1"/>
          <c:order val="1"/>
          <c:tx>
            <c:v>25%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Timsort!$C$2:$C$7</c:f>
              <c:numCache/>
            </c:numRef>
          </c:val>
          <c:smooth val="0"/>
        </c:ser>
        <c:ser>
          <c:idx val="2"/>
          <c:order val="2"/>
          <c:tx>
            <c:v>50%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Timsort!$D$2:$D$7</c:f>
              <c:numCache/>
            </c:numRef>
          </c:val>
          <c:smooth val="0"/>
        </c:ser>
        <c:ser>
          <c:idx val="3"/>
          <c:order val="3"/>
          <c:tx>
            <c:v>75%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Timsort!$E$2:$E$7</c:f>
              <c:numCache/>
            </c:numRef>
          </c:val>
          <c:smooth val="0"/>
        </c:ser>
        <c:ser>
          <c:idx val="4"/>
          <c:order val="4"/>
          <c:tx>
            <c:v>95%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Timsort!$F$2:$F$7</c:f>
              <c:numCache/>
            </c:numRef>
          </c:val>
          <c:smooth val="0"/>
        </c:ser>
        <c:ser>
          <c:idx val="5"/>
          <c:order val="5"/>
          <c:tx>
            <c:v>99%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Timsort!$G$2:$G$7</c:f>
              <c:numCache/>
            </c:numRef>
          </c:val>
          <c:smooth val="0"/>
        </c:ser>
        <c:ser>
          <c:idx val="6"/>
          <c:order val="6"/>
          <c:tx>
            <c:v>99.7%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Timsort!$H$2:$H$7</c:f>
              <c:numCache/>
            </c:numRef>
          </c:val>
          <c:smooth val="0"/>
        </c:ser>
        <c:ser>
          <c:idx val="7"/>
          <c:order val="7"/>
          <c:tx>
            <c:v>100%</c:v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7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Timsort!$A$2:$A$7</c:f>
            </c:strRef>
          </c:cat>
          <c:val>
            <c:numRef>
              <c:f>Timsort!$I$2:$I$7</c:f>
              <c:numCache/>
            </c:numRef>
          </c:val>
          <c:smooth val="0"/>
        </c:ser>
        <c:ser>
          <c:idx val="8"/>
          <c:order val="8"/>
          <c:tx>
            <c:v>Odwrotnie Posortowana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Timsort!$A$2:$A$7</c:f>
            </c:strRef>
          </c:cat>
          <c:val>
            <c:numRef>
              <c:f>Timsort!$J$2:$J$7</c:f>
              <c:numCache/>
            </c:numRef>
          </c:val>
          <c:smooth val="0"/>
        </c:ser>
        <c:axId val="48005863"/>
        <c:axId val="255448360"/>
      </c:lineChart>
      <c:catAx>
        <c:axId val="4800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Ilość elementów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448360"/>
      </c:catAx>
      <c:valAx>
        <c:axId val="25544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Średni czas wykonywania algorytmu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0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</xdr:colOff>
      <xdr:row>50</xdr:row>
      <xdr:rowOff>38100</xdr:rowOff>
    </xdr:from>
    <xdr:ext cx="12963525" cy="8020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8</xdr:row>
      <xdr:rowOff>66675</xdr:rowOff>
    </xdr:from>
    <xdr:ext cx="7781925" cy="4810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0</xdr:row>
      <xdr:rowOff>123825</xdr:rowOff>
    </xdr:from>
    <xdr:ext cx="8505825" cy="5257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9</xdr:row>
      <xdr:rowOff>104775</xdr:rowOff>
    </xdr:from>
    <xdr:ext cx="8505825" cy="5257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161925</xdr:colOff>
      <xdr:row>8</xdr:row>
      <xdr:rowOff>66675</xdr:rowOff>
    </xdr:from>
    <xdr:ext cx="8877300" cy="5495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161925</xdr:colOff>
      <xdr:row>11</xdr:row>
      <xdr:rowOff>171450</xdr:rowOff>
    </xdr:from>
    <xdr:ext cx="8877300" cy="5495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27</xdr:row>
      <xdr:rowOff>161925</xdr:rowOff>
    </xdr:from>
    <xdr:ext cx="12887325" cy="7972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8</xdr:row>
      <xdr:rowOff>66675</xdr:rowOff>
    </xdr:from>
    <xdr:ext cx="9048750" cy="5591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45</xdr:row>
      <xdr:rowOff>95250</xdr:rowOff>
    </xdr:from>
    <xdr:ext cx="11934825" cy="7381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104775</xdr:colOff>
      <xdr:row>3</xdr:row>
      <xdr:rowOff>133350</xdr:rowOff>
    </xdr:from>
    <xdr:ext cx="9048750" cy="5591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161925</xdr:colOff>
      <xdr:row>8</xdr:row>
      <xdr:rowOff>66675</xdr:rowOff>
    </xdr:from>
    <xdr:ext cx="9725025" cy="60102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0.25</v>
      </c>
      <c r="D1" s="1">
        <v>0.5</v>
      </c>
      <c r="E1" s="1">
        <v>0.75</v>
      </c>
      <c r="F1" s="1">
        <v>0.95</v>
      </c>
      <c r="G1" s="1">
        <v>0.99</v>
      </c>
      <c r="H1" s="1">
        <v>0.997</v>
      </c>
      <c r="I1" s="1">
        <v>1.0</v>
      </c>
      <c r="J1" s="1">
        <v>-1.0</v>
      </c>
    </row>
    <row r="2">
      <c r="A2" s="1">
        <v>1000.0</v>
      </c>
      <c r="B2" s="1">
        <v>118918.0</v>
      </c>
      <c r="C2" s="1">
        <v>115254.0</v>
      </c>
      <c r="D2" s="1">
        <v>118071.0</v>
      </c>
      <c r="E2" s="1">
        <v>122725.0</v>
      </c>
      <c r="F2" s="1">
        <v>129099.0</v>
      </c>
      <c r="G2" s="1">
        <v>132466.0</v>
      </c>
      <c r="H2" s="1">
        <v>131150.0</v>
      </c>
      <c r="I2" s="1">
        <v>116894.0</v>
      </c>
      <c r="J2" s="1">
        <v>96830.0</v>
      </c>
    </row>
    <row r="3">
      <c r="A3" s="1">
        <v>10000.0</v>
      </c>
      <c r="B3" s="1">
        <v>1490817.0</v>
      </c>
      <c r="C3" s="1">
        <v>1483060.0</v>
      </c>
      <c r="D3" s="1">
        <v>1317688.0</v>
      </c>
      <c r="E3" s="1">
        <v>1294886.0</v>
      </c>
      <c r="F3" s="1">
        <v>1300425.0</v>
      </c>
      <c r="G3" s="1">
        <v>1311166.0</v>
      </c>
      <c r="H3" s="1">
        <v>1237982.0</v>
      </c>
      <c r="I3" s="1">
        <v>1267641.0</v>
      </c>
      <c r="J3" s="1">
        <v>1217809.0</v>
      </c>
    </row>
    <row r="4">
      <c r="A4" s="1">
        <v>50000.0</v>
      </c>
      <c r="B4" s="1">
        <v>8445782.0</v>
      </c>
      <c r="C4" s="1">
        <v>7945255.0</v>
      </c>
      <c r="D4" s="1">
        <v>7529825.0</v>
      </c>
      <c r="E4" s="1">
        <v>7189812.0</v>
      </c>
      <c r="F4" s="1">
        <v>6961128.0</v>
      </c>
      <c r="G4" s="1">
        <v>7035172.0</v>
      </c>
      <c r="H4" s="1">
        <v>6997060.0</v>
      </c>
      <c r="I4" s="1">
        <v>6938574.0</v>
      </c>
      <c r="J4" s="1">
        <v>6816403.0</v>
      </c>
    </row>
    <row r="5">
      <c r="A5" s="1">
        <v>100000.0</v>
      </c>
      <c r="B5" s="1">
        <v>1.807443E7</v>
      </c>
      <c r="C5" s="1">
        <v>1.7482696E7</v>
      </c>
      <c r="D5" s="1">
        <v>1.7017744E7</v>
      </c>
      <c r="E5" s="1">
        <v>1.6176305E7</v>
      </c>
      <c r="F5" s="1">
        <v>1.5575905E7</v>
      </c>
      <c r="G5" s="1">
        <v>1.5929009E7</v>
      </c>
      <c r="H5" s="1">
        <v>1.5707305E7</v>
      </c>
      <c r="I5" s="1">
        <v>1.8030159E7</v>
      </c>
      <c r="J5" s="1">
        <v>1.4961584E7</v>
      </c>
    </row>
    <row r="6">
      <c r="A6" s="1">
        <v>500000.0</v>
      </c>
      <c r="B6" s="1">
        <v>1.30546809E8</v>
      </c>
      <c r="C6" s="1">
        <v>1.15104335E8</v>
      </c>
      <c r="D6" s="1">
        <v>1.02995546E8</v>
      </c>
      <c r="E6" s="1">
        <v>1.01735618E8</v>
      </c>
      <c r="F6" s="1">
        <v>9.0345214E7</v>
      </c>
      <c r="G6" s="1">
        <v>8.991328E7</v>
      </c>
      <c r="H6" s="1">
        <v>8.8833126E7</v>
      </c>
      <c r="I6" s="1">
        <v>7.9230605E7</v>
      </c>
      <c r="J6" s="1">
        <v>8.344583E7</v>
      </c>
    </row>
    <row r="7">
      <c r="A7" s="1">
        <v>1000000.0</v>
      </c>
      <c r="B7" s="1">
        <v>2.44510662E8</v>
      </c>
      <c r="C7" s="1">
        <v>2.34906347E8</v>
      </c>
      <c r="D7" s="1">
        <v>2.20409195E8</v>
      </c>
      <c r="E7" s="1">
        <v>1.99818585E8</v>
      </c>
      <c r="F7" s="1">
        <v>1.81371441E8</v>
      </c>
      <c r="G7" s="1">
        <v>1.81525331E8</v>
      </c>
      <c r="H7" s="1">
        <v>1.80413916E8</v>
      </c>
      <c r="I7" s="1">
        <v>1.57618945E8</v>
      </c>
      <c r="J7" s="1">
        <v>1.6811466E8</v>
      </c>
    </row>
    <row r="10">
      <c r="A10" s="2">
        <f t="shared" ref="A10:A15" si="1">A2*A2</f>
        <v>1000000</v>
      </c>
    </row>
    <row r="11">
      <c r="A11" s="2">
        <f t="shared" si="1"/>
        <v>100000000</v>
      </c>
    </row>
    <row r="12">
      <c r="A12" s="2">
        <f t="shared" si="1"/>
        <v>2500000000</v>
      </c>
    </row>
    <row r="13">
      <c r="A13" s="2">
        <f t="shared" si="1"/>
        <v>10000000000</v>
      </c>
    </row>
    <row r="14">
      <c r="A14" s="2">
        <f t="shared" si="1"/>
        <v>250000000000</v>
      </c>
    </row>
    <row r="15">
      <c r="A15" s="2">
        <f t="shared" si="1"/>
        <v>1000000000000</v>
      </c>
    </row>
    <row r="17">
      <c r="A17" s="2">
        <f t="shared" ref="A17:A22" si="2">A2*LOG(A2,2)</f>
        <v>9965.784285</v>
      </c>
    </row>
    <row r="18">
      <c r="A18" s="2">
        <f t="shared" si="2"/>
        <v>132877.1238</v>
      </c>
    </row>
    <row r="19">
      <c r="A19" s="2">
        <f t="shared" si="2"/>
        <v>780482.0237</v>
      </c>
    </row>
    <row r="20">
      <c r="A20" s="2">
        <f t="shared" si="2"/>
        <v>1660964.047</v>
      </c>
    </row>
    <row r="21">
      <c r="A21" s="2">
        <f t="shared" si="2"/>
        <v>9465784.285</v>
      </c>
    </row>
    <row r="22">
      <c r="A22" s="2">
        <f t="shared" si="2"/>
        <v>19931568.57</v>
      </c>
    </row>
    <row r="24">
      <c r="A24" s="3" t="s">
        <v>1</v>
      </c>
      <c r="B24" s="1" t="s">
        <v>2</v>
      </c>
      <c r="C24" s="3" t="s">
        <v>3</v>
      </c>
    </row>
    <row r="25">
      <c r="A25" s="2">
        <f t="shared" ref="A25:A30" si="3">A2*LOG(A2,2)</f>
        <v>9965.784285</v>
      </c>
      <c r="B25" s="4">
        <f t="shared" ref="B25:B30" si="4">A25*B2</f>
        <v>1185111136</v>
      </c>
      <c r="C25" s="4">
        <f t="shared" ref="C25:C30" si="5">A25*A25</f>
        <v>99316856.41</v>
      </c>
    </row>
    <row r="26">
      <c r="A26" s="2">
        <f t="shared" si="3"/>
        <v>132877.1238</v>
      </c>
      <c r="B26" s="4">
        <f t="shared" si="4"/>
        <v>198095475065</v>
      </c>
      <c r="C26" s="4">
        <f t="shared" si="5"/>
        <v>17656330028</v>
      </c>
    </row>
    <row r="27">
      <c r="A27" s="2">
        <f t="shared" si="3"/>
        <v>780482.0237</v>
      </c>
      <c r="B27" s="4">
        <f t="shared" si="4"/>
        <v>6591781027273</v>
      </c>
      <c r="C27" s="4">
        <f t="shared" si="5"/>
        <v>609152189353</v>
      </c>
    </row>
    <row r="28">
      <c r="A28" s="2">
        <f t="shared" si="3"/>
        <v>1660964.047</v>
      </c>
      <c r="B28" s="4">
        <f t="shared" si="4"/>
        <v>30020978408038</v>
      </c>
      <c r="C28" s="4">
        <f t="shared" si="5"/>
        <v>2758801566901</v>
      </c>
    </row>
    <row r="29">
      <c r="A29" s="2">
        <f t="shared" si="3"/>
        <v>9465784.285</v>
      </c>
      <c r="B29" s="4">
        <f t="shared" si="4"/>
        <v>1.23573E+15</v>
      </c>
      <c r="C29" s="4">
        <f t="shared" si="5"/>
        <v>89601072123756</v>
      </c>
    </row>
    <row r="30">
      <c r="A30" s="2">
        <f t="shared" si="3"/>
        <v>19931568.57</v>
      </c>
      <c r="B30" s="4">
        <f t="shared" si="4"/>
        <v>4.87348E+15</v>
      </c>
      <c r="C30" s="4">
        <f t="shared" si="5"/>
        <v>397267425633671</v>
      </c>
    </row>
    <row r="32">
      <c r="A32" s="3" t="s">
        <v>4</v>
      </c>
      <c r="B32" s="4">
        <f>(6*SUM(B25:B30)-SUM(A25:A30)*SUM(B2:B7))/(6*SUM(C25:C30)-POW(SUM(A25:A30),2))</f>
        <v>12.49884429</v>
      </c>
    </row>
    <row r="33">
      <c r="A33" s="3" t="s">
        <v>5</v>
      </c>
      <c r="B33" s="4">
        <f>(SUM(B2:B7)-B32*SUM(A25:A30))/8</f>
        <v>431732.0721</v>
      </c>
    </row>
    <row r="35">
      <c r="B35" s="2">
        <f t="shared" ref="B35:B40" si="6">$B$32*(A25) +$B$33</f>
        <v>556292.8581</v>
      </c>
    </row>
    <row r="36">
      <c r="B36" s="2">
        <f t="shared" si="6"/>
        <v>2092542.552</v>
      </c>
    </row>
    <row r="37">
      <c r="B37" s="2">
        <f t="shared" si="6"/>
        <v>10186855.36</v>
      </c>
    </row>
    <row r="38">
      <c r="B38" s="2">
        <f t="shared" si="6"/>
        <v>21191863.07</v>
      </c>
    </row>
    <row r="39">
      <c r="B39" s="2">
        <f t="shared" si="6"/>
        <v>118743095.9</v>
      </c>
    </row>
    <row r="40">
      <c r="B40" s="2">
        <f t="shared" si="6"/>
        <v>249553304.1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 t="s">
        <v>6</v>
      </c>
      <c r="C1" s="1" t="s">
        <v>7</v>
      </c>
      <c r="D1" s="1" t="s">
        <v>8</v>
      </c>
    </row>
    <row r="2">
      <c r="A2" s="6">
        <v>1000.0</v>
      </c>
      <c r="B2" s="6">
        <v>58465.0</v>
      </c>
      <c r="C2" s="1">
        <v>118918.0</v>
      </c>
      <c r="D2" s="1">
        <v>64081.0</v>
      </c>
    </row>
    <row r="3">
      <c r="A3" s="6">
        <v>10000.0</v>
      </c>
      <c r="B3" s="6">
        <v>739570.0</v>
      </c>
      <c r="C3" s="1">
        <v>1490817.0</v>
      </c>
      <c r="D3" s="1">
        <v>851299.0</v>
      </c>
    </row>
    <row r="4">
      <c r="A4" s="6">
        <v>50000.0</v>
      </c>
      <c r="B4" s="6">
        <v>4008731.0</v>
      </c>
      <c r="C4" s="1">
        <v>8445782.0</v>
      </c>
      <c r="D4" s="1">
        <v>4829869.0</v>
      </c>
    </row>
    <row r="5">
      <c r="A5" s="6">
        <v>100000.0</v>
      </c>
      <c r="B5" s="6">
        <v>8069523.0</v>
      </c>
      <c r="C5" s="1">
        <v>1.807443E7</v>
      </c>
      <c r="D5" s="1">
        <v>1.0092743E7</v>
      </c>
    </row>
    <row r="6">
      <c r="A6" s="6">
        <v>500000.0</v>
      </c>
      <c r="B6" s="6">
        <v>4.7806138E7</v>
      </c>
      <c r="C6" s="1">
        <v>1.30546809E8</v>
      </c>
      <c r="D6" s="1">
        <v>6.2318031E7</v>
      </c>
    </row>
    <row r="7">
      <c r="A7" s="6">
        <v>1000000.0</v>
      </c>
      <c r="B7" s="6">
        <v>8.7542827E7</v>
      </c>
      <c r="C7" s="1">
        <v>2.44510662E8</v>
      </c>
      <c r="D7" s="1">
        <v>1.13903608E8</v>
      </c>
    </row>
    <row r="12">
      <c r="A12" s="4" t="s">
        <v>0</v>
      </c>
      <c r="B12" s="1" t="s">
        <v>9</v>
      </c>
      <c r="C12" s="1" t="s">
        <v>10</v>
      </c>
      <c r="D12" s="1" t="s">
        <v>11</v>
      </c>
    </row>
    <row r="13">
      <c r="A13" s="6">
        <v>1000.0</v>
      </c>
      <c r="B13" s="6">
        <v>72157.0</v>
      </c>
      <c r="C13" s="1">
        <v>118071.0</v>
      </c>
      <c r="D13" s="1">
        <v>45275.0</v>
      </c>
    </row>
    <row r="14">
      <c r="A14" s="6">
        <v>10000.0</v>
      </c>
      <c r="B14" s="6">
        <v>857366.0</v>
      </c>
      <c r="C14" s="1">
        <v>1317688.0</v>
      </c>
      <c r="D14" s="1">
        <v>523424.0</v>
      </c>
    </row>
    <row r="15">
      <c r="A15" s="6">
        <v>50000.0</v>
      </c>
      <c r="B15" s="6">
        <v>4496945.0</v>
      </c>
      <c r="C15" s="1">
        <v>7529825.0</v>
      </c>
      <c r="D15" s="1">
        <v>3118116.0</v>
      </c>
    </row>
    <row r="16">
      <c r="A16" s="6">
        <v>100000.0</v>
      </c>
      <c r="B16" s="6">
        <v>9362735.0</v>
      </c>
      <c r="C16" s="1">
        <v>1.7017744E7</v>
      </c>
      <c r="D16" s="1">
        <v>6875772.0</v>
      </c>
    </row>
    <row r="17">
      <c r="A17" s="6">
        <v>500000.0</v>
      </c>
      <c r="B17" s="6">
        <v>4.650936E7</v>
      </c>
      <c r="C17" s="1">
        <v>1.02995546E8</v>
      </c>
      <c r="D17" s="1">
        <v>3.7466765E7</v>
      </c>
    </row>
    <row r="18">
      <c r="A18" s="6">
        <v>1000000.0</v>
      </c>
      <c r="B18" s="6">
        <v>9.0022733E7</v>
      </c>
      <c r="C18" s="1">
        <v>2.20409195E8</v>
      </c>
      <c r="D18" s="1">
        <v>7.733318E7</v>
      </c>
    </row>
    <row r="20">
      <c r="A20" s="4" t="s">
        <v>0</v>
      </c>
      <c r="B20" s="1" t="s">
        <v>12</v>
      </c>
      <c r="C20" s="1" t="s">
        <v>13</v>
      </c>
      <c r="D20" s="1" t="s">
        <v>14</v>
      </c>
    </row>
    <row r="21">
      <c r="A21" s="6">
        <v>1000.0</v>
      </c>
      <c r="B21" s="6">
        <v>125652.0</v>
      </c>
      <c r="C21" s="1">
        <v>116894.0</v>
      </c>
      <c r="D21" s="1">
        <v>20755.0</v>
      </c>
    </row>
    <row r="22">
      <c r="A22" s="6">
        <v>10000.0</v>
      </c>
      <c r="B22" s="6">
        <v>1363821.0</v>
      </c>
      <c r="C22" s="1">
        <v>1267641.0</v>
      </c>
      <c r="D22" s="1">
        <v>245496.0</v>
      </c>
    </row>
    <row r="23">
      <c r="A23" s="6">
        <v>50000.0</v>
      </c>
      <c r="B23" s="6">
        <v>7763620.0</v>
      </c>
      <c r="C23" s="1">
        <v>6938574.0</v>
      </c>
      <c r="D23" s="1">
        <v>1580606.0</v>
      </c>
    </row>
    <row r="24">
      <c r="A24" s="6">
        <v>100000.0</v>
      </c>
      <c r="B24" s="6">
        <v>2.0293882E7</v>
      </c>
      <c r="C24" s="1">
        <v>1.8030159E7</v>
      </c>
      <c r="D24" s="1">
        <v>4051848.0</v>
      </c>
    </row>
    <row r="25">
      <c r="A25" s="6">
        <v>500000.0</v>
      </c>
      <c r="B25" s="6">
        <v>8.9656081E7</v>
      </c>
      <c r="C25" s="1">
        <v>7.9230605E7</v>
      </c>
      <c r="D25" s="1">
        <v>1.8800532E7</v>
      </c>
    </row>
    <row r="26">
      <c r="A26" s="6">
        <v>1000000.0</v>
      </c>
      <c r="B26" s="6">
        <v>1.80031448E8</v>
      </c>
      <c r="C26" s="1">
        <v>1.57618945E8</v>
      </c>
      <c r="D26" s="1">
        <v>3.9005221E7</v>
      </c>
    </row>
    <row r="28">
      <c r="A28" s="4" t="s">
        <v>0</v>
      </c>
      <c r="B28" s="1" t="s">
        <v>15</v>
      </c>
      <c r="C28" s="1" t="s">
        <v>16</v>
      </c>
      <c r="D28" s="1" t="s">
        <v>17</v>
      </c>
    </row>
    <row r="29">
      <c r="A29" s="6">
        <v>1000.0</v>
      </c>
      <c r="B29" s="6">
        <v>97520.0</v>
      </c>
      <c r="C29" s="1">
        <v>96830.0</v>
      </c>
      <c r="D29" s="1">
        <v>46500.0</v>
      </c>
    </row>
    <row r="30">
      <c r="A30" s="6">
        <v>10000.0</v>
      </c>
      <c r="B30" s="6">
        <v>1286422.0</v>
      </c>
      <c r="C30" s="1">
        <v>1217809.0</v>
      </c>
      <c r="D30" s="1">
        <v>581666.0</v>
      </c>
    </row>
    <row r="31">
      <c r="A31" s="6">
        <v>50000.0</v>
      </c>
      <c r="B31" s="6">
        <v>7466193.0</v>
      </c>
      <c r="C31" s="1">
        <v>6816403.0</v>
      </c>
      <c r="D31" s="1">
        <v>2692907.0</v>
      </c>
    </row>
    <row r="32">
      <c r="A32" s="6">
        <v>100000.0</v>
      </c>
      <c r="B32" s="6">
        <v>1.645377E7</v>
      </c>
      <c r="C32" s="1">
        <v>1.4961584E7</v>
      </c>
      <c r="D32" s="1">
        <v>5192901.0</v>
      </c>
    </row>
    <row r="33">
      <c r="A33" s="6">
        <v>500000.0</v>
      </c>
      <c r="B33" s="6">
        <v>9.2864566E7</v>
      </c>
      <c r="C33" s="1">
        <v>8.344583E7</v>
      </c>
      <c r="D33" s="1">
        <v>2.2073846E7</v>
      </c>
    </row>
    <row r="34">
      <c r="A34" s="6">
        <v>1000000.0</v>
      </c>
      <c r="B34" s="6">
        <v>1.87272691E8</v>
      </c>
      <c r="C34" s="1">
        <v>1.6811466E8</v>
      </c>
      <c r="D34" s="1">
        <v>4.334223E7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6">
        <v>0.0</v>
      </c>
      <c r="C1" s="6">
        <v>0.25</v>
      </c>
      <c r="D1" s="6">
        <v>0.5</v>
      </c>
      <c r="E1" s="6">
        <v>0.75</v>
      </c>
      <c r="F1" s="6">
        <v>0.95</v>
      </c>
      <c r="G1" s="6">
        <v>0.99</v>
      </c>
      <c r="H1" s="6">
        <v>0.997</v>
      </c>
      <c r="I1" s="6">
        <v>1.0</v>
      </c>
      <c r="J1" s="6">
        <v>-1.0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1000.0</v>
      </c>
      <c r="B2" s="6">
        <v>58465.0</v>
      </c>
      <c r="C2" s="6">
        <v>59996.0</v>
      </c>
      <c r="D2" s="6">
        <v>72157.0</v>
      </c>
      <c r="E2" s="6">
        <v>114339.0</v>
      </c>
      <c r="F2" s="6">
        <v>139213.0</v>
      </c>
      <c r="G2" s="6">
        <v>142831.0</v>
      </c>
      <c r="H2" s="6">
        <v>135454.0</v>
      </c>
      <c r="I2" s="6">
        <v>125652.0</v>
      </c>
      <c r="J2" s="6">
        <v>97520.0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10000.0</v>
      </c>
      <c r="B3" s="6">
        <v>739570.0</v>
      </c>
      <c r="C3" s="6">
        <v>780465.0</v>
      </c>
      <c r="D3" s="6">
        <v>857366.0</v>
      </c>
      <c r="E3" s="6">
        <v>1313316.0</v>
      </c>
      <c r="F3" s="6">
        <v>1419310.0</v>
      </c>
      <c r="G3" s="6">
        <v>1443203.0</v>
      </c>
      <c r="H3" s="6">
        <v>1375058.0</v>
      </c>
      <c r="I3" s="6">
        <v>1363821.0</v>
      </c>
      <c r="J3" s="6">
        <v>1286422.0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50000.0</v>
      </c>
      <c r="B4" s="6">
        <v>4008731.0</v>
      </c>
      <c r="C4" s="6">
        <v>3970224.0</v>
      </c>
      <c r="D4" s="6">
        <v>4496945.0</v>
      </c>
      <c r="E4" s="6">
        <v>6921316.0</v>
      </c>
      <c r="F4" s="6">
        <v>7779319.0</v>
      </c>
      <c r="G4" s="6">
        <v>7894150.0</v>
      </c>
      <c r="H4" s="6">
        <v>7682349.0</v>
      </c>
      <c r="I4" s="6">
        <v>7763620.0</v>
      </c>
      <c r="J4" s="6">
        <v>7466193.0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100000.0</v>
      </c>
      <c r="B5" s="6">
        <v>8069523.0</v>
      </c>
      <c r="C5" s="6">
        <v>8244058.0</v>
      </c>
      <c r="D5" s="6">
        <v>9362735.0</v>
      </c>
      <c r="E5" s="6">
        <v>1.4957075E7</v>
      </c>
      <c r="F5" s="6">
        <v>1.7327666E7</v>
      </c>
      <c r="G5" s="6">
        <v>1.7804725E7</v>
      </c>
      <c r="H5" s="6">
        <v>1.754695E7</v>
      </c>
      <c r="I5" s="6">
        <v>2.0293882E7</v>
      </c>
      <c r="J5" s="6">
        <v>1.645377E7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500000.0</v>
      </c>
      <c r="B6" s="6">
        <v>4.7806138E7</v>
      </c>
      <c r="C6" s="6">
        <v>4.4686621E7</v>
      </c>
      <c r="D6" s="6">
        <v>4.650936E7</v>
      </c>
      <c r="E6" s="6">
        <v>8.7615397E7</v>
      </c>
      <c r="F6" s="6">
        <v>1.01679828E8</v>
      </c>
      <c r="G6" s="6">
        <v>1.00378402E8</v>
      </c>
      <c r="H6" s="6">
        <v>1.00558604E8</v>
      </c>
      <c r="I6" s="6">
        <v>8.9656081E7</v>
      </c>
      <c r="J6" s="6">
        <v>9.2864566E7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1000000.0</v>
      </c>
      <c r="B7" s="6">
        <v>8.7542827E7</v>
      </c>
      <c r="C7" s="6">
        <v>8.7463132E7</v>
      </c>
      <c r="D7" s="6">
        <v>9.0022733E7</v>
      </c>
      <c r="E7" s="6">
        <v>1.63944766E8</v>
      </c>
      <c r="F7" s="6">
        <v>2.02688439E8</v>
      </c>
      <c r="G7" s="6">
        <v>2.0349218E8</v>
      </c>
      <c r="H7" s="6">
        <v>2.0316896E8</v>
      </c>
      <c r="I7" s="6">
        <v>1.80031448E8</v>
      </c>
      <c r="J7" s="6">
        <v>1.87272691E8</v>
      </c>
      <c r="K7" s="3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f t="shared" ref="A10:A15" si="1">A2*A2</f>
        <v>1000000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f t="shared" si="1"/>
        <v>100000000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f t="shared" si="1"/>
        <v>2500000000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f t="shared" si="1"/>
        <v>10000000000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f t="shared" si="1"/>
        <v>250000000000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f t="shared" si="1"/>
        <v>1000000000000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</v>
      </c>
      <c r="B16" s="1" t="s">
        <v>2</v>
      </c>
      <c r="C16" s="3" t="s">
        <v>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>
        <f t="shared" ref="A17:A22" si="2">A2*LOG(A2,2)</f>
        <v>9965.784285</v>
      </c>
      <c r="B17" s="4">
        <f t="shared" ref="B17:B22" si="3">A17*G2</f>
        <v>1423422935</v>
      </c>
      <c r="C17" s="4">
        <f t="shared" ref="C17:C22" si="4">A17*A17</f>
        <v>99316856.41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>
        <f t="shared" si="2"/>
        <v>132877.1238</v>
      </c>
      <c r="B18" s="4">
        <f t="shared" si="3"/>
        <v>191768663693</v>
      </c>
      <c r="C18" s="4">
        <f t="shared" si="4"/>
        <v>17656330028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f t="shared" si="2"/>
        <v>780482.0237</v>
      </c>
      <c r="B19" s="4">
        <f t="shared" si="3"/>
        <v>6161242167564</v>
      </c>
      <c r="C19" s="4">
        <f t="shared" si="4"/>
        <v>609152189353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>
        <f t="shared" si="2"/>
        <v>1660964.047</v>
      </c>
      <c r="B20" s="4">
        <f t="shared" si="3"/>
        <v>29573008099622</v>
      </c>
      <c r="C20" s="4">
        <f t="shared" si="4"/>
        <v>2758801566901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>
        <f t="shared" si="2"/>
        <v>9465784.285</v>
      </c>
      <c r="B21" s="4">
        <f t="shared" si="3"/>
        <v>950160300171093</v>
      </c>
      <c r="C21" s="4">
        <f t="shared" si="4"/>
        <v>89601072123756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>
        <f t="shared" si="2"/>
        <v>19931568.57</v>
      </c>
      <c r="B22" s="4">
        <f t="shared" si="3"/>
        <v>4.05592E+15</v>
      </c>
      <c r="C22" s="4">
        <f t="shared" si="4"/>
        <v>397267425633671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4</v>
      </c>
      <c r="B24" s="4">
        <f>(6*SUM(B17:B22)-SUM(A17:A22)*SUM(G2:G7))/(6*SUM(C17:C22)-POW(SUM(A17:A22),2))</f>
        <v>10.24711625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5</v>
      </c>
      <c r="B25" s="4">
        <f>(SUM(G2:G7)-B24*SUM(A17:A22))/6</f>
        <v>572648.2333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>
        <f t="shared" ref="B27:B32" si="5">$B$24*A2*LOG(A2,2) +$B$25</f>
        <v>674768.7833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>
        <f t="shared" si="5"/>
        <v>1934255.567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>
        <f t="shared" si="5"/>
        <v>8570338.258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>
        <f t="shared" si="5"/>
        <v>17592739.91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>
        <f t="shared" si="5"/>
        <v>97569640.16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>
        <f t="shared" si="5"/>
        <v>204813748.3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0.25</v>
      </c>
      <c r="D1" s="1">
        <v>0.5</v>
      </c>
      <c r="E1" s="1">
        <v>0.75</v>
      </c>
      <c r="F1" s="1">
        <v>0.95</v>
      </c>
      <c r="G1" s="1">
        <v>0.99</v>
      </c>
      <c r="H1" s="1">
        <v>0.997</v>
      </c>
      <c r="I1" s="1">
        <v>1.0</v>
      </c>
      <c r="J1" s="1">
        <v>-1.0</v>
      </c>
    </row>
    <row r="2">
      <c r="A2" s="1">
        <v>1000.0</v>
      </c>
      <c r="B2" s="1">
        <v>64081.0</v>
      </c>
      <c r="C2" s="1">
        <v>55576.0</v>
      </c>
      <c r="D2" s="1">
        <v>45275.0</v>
      </c>
      <c r="E2" s="1">
        <v>33907.0</v>
      </c>
      <c r="F2" s="1">
        <v>24832.0</v>
      </c>
      <c r="G2" s="1">
        <v>22381.0</v>
      </c>
      <c r="H2" s="1">
        <v>20997.0</v>
      </c>
      <c r="I2" s="1">
        <v>20755.0</v>
      </c>
      <c r="J2" s="1">
        <v>46500.0</v>
      </c>
    </row>
    <row r="3">
      <c r="A3" s="1">
        <v>10000.0</v>
      </c>
      <c r="B3" s="1">
        <v>851299.0</v>
      </c>
      <c r="C3" s="1">
        <v>715057.0</v>
      </c>
      <c r="D3" s="1">
        <v>523424.0</v>
      </c>
      <c r="E3" s="1">
        <v>380904.0</v>
      </c>
      <c r="F3" s="1">
        <v>272534.0</v>
      </c>
      <c r="G3" s="1">
        <v>255276.0</v>
      </c>
      <c r="H3" s="1">
        <v>247377.0</v>
      </c>
      <c r="I3" s="1">
        <v>245496.0</v>
      </c>
      <c r="J3" s="1">
        <v>581666.0</v>
      </c>
    </row>
    <row r="4">
      <c r="A4" s="1">
        <v>50000.0</v>
      </c>
      <c r="B4" s="1">
        <v>4829869.0</v>
      </c>
      <c r="C4" s="1">
        <v>3917478.0</v>
      </c>
      <c r="D4" s="1">
        <v>3118116.0</v>
      </c>
      <c r="E4" s="1">
        <v>2322521.0</v>
      </c>
      <c r="F4" s="1">
        <v>1672855.0</v>
      </c>
      <c r="G4" s="1">
        <v>1585843.0</v>
      </c>
      <c r="H4" s="1">
        <v>1542752.0</v>
      </c>
      <c r="I4" s="1">
        <v>1580606.0</v>
      </c>
      <c r="J4" s="1">
        <v>2692907.0</v>
      </c>
    </row>
    <row r="5">
      <c r="A5" s="1">
        <v>100000.0</v>
      </c>
      <c r="B5" s="1">
        <v>1.0092743E7</v>
      </c>
      <c r="C5" s="1">
        <v>8438723.0</v>
      </c>
      <c r="D5" s="1">
        <v>6875772.0</v>
      </c>
      <c r="E5" s="1">
        <v>5107834.0</v>
      </c>
      <c r="F5" s="1">
        <v>3775057.0</v>
      </c>
      <c r="G5" s="1">
        <v>3530069.0</v>
      </c>
      <c r="H5" s="1">
        <v>3481007.0</v>
      </c>
      <c r="I5" s="1">
        <v>4051848.0</v>
      </c>
      <c r="J5" s="1">
        <v>5192901.0</v>
      </c>
    </row>
    <row r="6">
      <c r="A6" s="1">
        <v>500000.0</v>
      </c>
      <c r="B6" s="1">
        <v>6.2318031E7</v>
      </c>
      <c r="C6" s="1">
        <v>4.8580584E7</v>
      </c>
      <c r="D6" s="1">
        <v>3.7466765E7</v>
      </c>
      <c r="E6" s="1">
        <v>3.0803608E7</v>
      </c>
      <c r="F6" s="1">
        <v>2.124433E7</v>
      </c>
      <c r="G6" s="1">
        <v>1.9794832E7</v>
      </c>
      <c r="H6" s="1">
        <v>1.9652809E7</v>
      </c>
      <c r="I6" s="1">
        <v>1.8800532E7</v>
      </c>
      <c r="J6" s="1">
        <v>2.2073846E7</v>
      </c>
    </row>
    <row r="7">
      <c r="A7" s="1">
        <v>1000000.0</v>
      </c>
      <c r="B7" s="1">
        <v>1.13903608E8</v>
      </c>
      <c r="C7" s="1">
        <v>9.5207689E7</v>
      </c>
      <c r="D7" s="1">
        <v>7.733318E7</v>
      </c>
      <c r="E7" s="1">
        <v>5.8414578E7</v>
      </c>
      <c r="F7" s="1">
        <v>4.2907465E7</v>
      </c>
      <c r="G7" s="1">
        <v>4.1017751E7</v>
      </c>
      <c r="H7" s="1">
        <v>4.0309464E7</v>
      </c>
      <c r="I7" s="1">
        <v>3.9005221E7</v>
      </c>
      <c r="J7" s="1">
        <v>4.334223E7</v>
      </c>
    </row>
    <row r="10">
      <c r="A10" s="2">
        <f t="shared" ref="A10:A15" si="1">A2*A2</f>
        <v>1000000</v>
      </c>
    </row>
    <row r="11">
      <c r="A11" s="2">
        <f t="shared" si="1"/>
        <v>100000000</v>
      </c>
    </row>
    <row r="12">
      <c r="A12" s="2">
        <f t="shared" si="1"/>
        <v>2500000000</v>
      </c>
    </row>
    <row r="13">
      <c r="A13" s="2">
        <f t="shared" si="1"/>
        <v>10000000000</v>
      </c>
    </row>
    <row r="14">
      <c r="A14" s="2">
        <f t="shared" si="1"/>
        <v>250000000000</v>
      </c>
    </row>
    <row r="15">
      <c r="A15" s="2">
        <f t="shared" si="1"/>
        <v>1000000000000</v>
      </c>
    </row>
    <row r="18">
      <c r="A18" s="3" t="s">
        <v>1</v>
      </c>
      <c r="B18" s="1" t="s">
        <v>2</v>
      </c>
      <c r="C18" s="3" t="s">
        <v>3</v>
      </c>
    </row>
    <row r="19">
      <c r="A19" s="2">
        <f t="shared" ref="A19:A24" si="2">A2*LOG(A2,2)</f>
        <v>9965.784285</v>
      </c>
      <c r="B19" s="4">
        <f t="shared" ref="B19:B24" si="3">A19*B2</f>
        <v>638617422.7</v>
      </c>
      <c r="C19" s="4">
        <f t="shared" ref="C19:C24" si="4">A19*A19</f>
        <v>99316856.41</v>
      </c>
    </row>
    <row r="20">
      <c r="A20" s="2">
        <f t="shared" si="2"/>
        <v>132877.1238</v>
      </c>
      <c r="B20" s="4">
        <f t="shared" si="3"/>
        <v>113118162610</v>
      </c>
      <c r="C20" s="4">
        <f t="shared" si="4"/>
        <v>17656330028</v>
      </c>
    </row>
    <row r="21">
      <c r="A21" s="2">
        <f t="shared" si="2"/>
        <v>780482.0237</v>
      </c>
      <c r="B21" s="4">
        <f t="shared" si="3"/>
        <v>3769625931431</v>
      </c>
      <c r="C21" s="4">
        <f t="shared" si="4"/>
        <v>609152189353</v>
      </c>
    </row>
    <row r="22">
      <c r="A22" s="2">
        <f t="shared" si="2"/>
        <v>1660964.047</v>
      </c>
      <c r="B22" s="4">
        <f t="shared" si="3"/>
        <v>16763683263089</v>
      </c>
      <c r="C22" s="4">
        <f t="shared" si="4"/>
        <v>2758801566901</v>
      </c>
    </row>
    <row r="23">
      <c r="A23" s="2">
        <f t="shared" si="2"/>
        <v>9465784.285</v>
      </c>
      <c r="B23" s="4">
        <f t="shared" si="3"/>
        <v>589889038490885</v>
      </c>
      <c r="C23" s="4">
        <f t="shared" si="4"/>
        <v>89601072123756</v>
      </c>
    </row>
    <row r="24">
      <c r="A24" s="2">
        <f t="shared" si="2"/>
        <v>19931568.57</v>
      </c>
      <c r="B24" s="4">
        <f t="shared" si="3"/>
        <v>2.27028E+15</v>
      </c>
      <c r="C24" s="4">
        <f t="shared" si="4"/>
        <v>397267425633671</v>
      </c>
    </row>
    <row r="26">
      <c r="A26" s="3" t="s">
        <v>4</v>
      </c>
      <c r="B26" s="4">
        <f>(6*SUM(B19:B24)-SUM(A19:A24)*SUM(B2:B7))/(6*SUM(C19:C24)-POW(SUM(A19:A24),2))</f>
        <v>5.807317836</v>
      </c>
    </row>
    <row r="27">
      <c r="A27" s="3" t="s">
        <v>5</v>
      </c>
      <c r="B27" s="3">
        <v>35000.0</v>
      </c>
    </row>
    <row r="29">
      <c r="B29" s="2">
        <f t="shared" ref="B29:B34" si="5">$B$26*(A19) +$B$27</f>
        <v>92874.47682</v>
      </c>
    </row>
    <row r="30">
      <c r="B30" s="2">
        <f t="shared" si="5"/>
        <v>806659.691</v>
      </c>
    </row>
    <row r="31">
      <c r="B31" s="2">
        <f t="shared" si="5"/>
        <v>4567507.177</v>
      </c>
    </row>
    <row r="32">
      <c r="B32" s="2">
        <f t="shared" si="5"/>
        <v>9680746.137</v>
      </c>
    </row>
    <row r="33">
      <c r="B33" s="2">
        <f t="shared" si="5"/>
        <v>55005817.91</v>
      </c>
    </row>
    <row r="34">
      <c r="B34" s="2">
        <f t="shared" si="5"/>
        <v>115783953.6</v>
      </c>
    </row>
  </sheetData>
  <drawing r:id="rId1"/>
</worksheet>
</file>